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7" sheetId="3" r:id="rId3"/>
  </sheets>
  <definedNames>
    <definedName name="_xlnm.Print_Titles" localSheetId="2">'прил7'!$10:$10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'прил7'!$A$1:$J$203</definedName>
  </definedNames>
  <calcPr fullCalcOnLoad="1"/>
</workbook>
</file>

<file path=xl/sharedStrings.xml><?xml version="1.0" encoding="utf-8"?>
<sst xmlns="http://schemas.openxmlformats.org/spreadsheetml/2006/main" count="1204" uniqueCount="348">
  <si>
    <t xml:space="preserve">Муниципальная программаКарыжского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</si>
  <si>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</si>
  <si>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</si>
  <si>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</si>
  <si>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</si>
  <si>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</si>
  <si>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</si>
  <si>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</si>
  <si>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</si>
  <si>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</si>
  <si>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</si>
  <si>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</si>
  <si>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</si>
  <si>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</si>
  <si>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</si>
  <si>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</si>
  <si>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</si>
  <si>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</si>
  <si>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</si>
  <si>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</si>
  <si>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</si>
  <si>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</si>
  <si>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</si>
  <si>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</si>
  <si>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</si>
  <si>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</si>
  <si>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</si>
  <si>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</si>
  <si>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</si>
  <si>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</si>
  <si>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</si>
  <si>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</si>
  <si>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</si>
  <si>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</si>
  <si>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</si>
  <si>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</si>
  <si>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</si>
  <si>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</si>
  <si>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</si>
  <si>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</si>
  <si>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</si>
  <si>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</si>
  <si>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</si>
  <si>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</si>
  <si>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</si>
  <si>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</si>
  <si>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</si>
  <si>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</si>
  <si>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</si>
  <si>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</si>
  <si>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</si>
  <si>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</si>
  <si>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</si>
  <si>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</si>
  <si>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</si>
  <si>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</si>
  <si>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</si>
  <si>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</si>
  <si>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</si>
  <si>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</si>
  <si>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</si>
  <si>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</si>
  <si>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</si>
  <si>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</si>
  <si>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</si>
  <si>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</si>
  <si>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</si>
  <si>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</si>
  <si>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</si>
  <si>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</si>
  <si>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</si>
  <si>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</si>
  <si>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</si>
  <si>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</si>
  <si>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</si>
  <si>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</si>
  <si>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</si>
  <si>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</si>
  <si>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</si>
  <si>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</si>
  <si>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</si>
  <si>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</si>
  <si>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</si>
  <si>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</si>
  <si>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</si>
  <si>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</si>
  <si>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</si>
  <si>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</si>
  <si>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</si>
  <si>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</si>
  <si>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</si>
  <si>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</si>
  <si>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</si>
  <si>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</si>
  <si>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</si>
  <si>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</si>
  <si>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</si>
  <si>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</si>
  <si>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</si>
  <si>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</si>
  <si>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</si>
  <si>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</si>
  <si>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</si>
  <si>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</si>
  <si>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</si>
  <si>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Реализация мероприятий в сфере молодежной политики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</si>
  <si>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</si>
  <si>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</si>
  <si>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</si>
  <si>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</si>
  <si>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</si>
  <si>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</si>
  <si>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</si>
  <si>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</si>
  <si>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</si>
  <si>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</si>
  <si>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</si>
  <si>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</si>
  <si>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</si>
  <si>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</si>
  <si>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</si>
  <si>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</si>
  <si>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</si>
  <si>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</si>
  <si>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</si>
  <si>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</si>
  <si>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</si>
  <si>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</si>
  <si>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</si>
  <si>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</si>
  <si>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</si>
  <si>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</si>
  <si>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</si>
  <si>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</si>
  <si>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Обеспечение пожарной безопасности</t>
  </si>
  <si>
    <t xml:space="preserve">01 </t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</si>
  <si>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</si>
  <si>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</si>
  <si>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</si>
  <si>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</si>
  <si>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</si>
  <si>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***** переданные полномочия</t>
  </si>
  <si>
    <t>540</t>
  </si>
  <si>
    <t>передача полномочий району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</si>
  <si>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</si>
  <si>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</si>
  <si>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</si>
  <si>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</si>
  <si>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07 1 0000</t>
  </si>
  <si>
    <t>Жилищное хозяйство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</si>
  <si>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</si>
  <si>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??????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</si>
  <si>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</si>
  <si>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</si>
  <si>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</si>
  <si>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</si>
  <si>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</si>
  <si>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</si>
  <si>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</si>
  <si>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</si>
  <si>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</si>
  <si>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</si>
  <si>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</si>
  <si>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</si>
  <si>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</si>
  <si>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</si>
  <si>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</si>
  <si>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</si>
  <si>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</si>
  <si>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</si>
  <si>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</si>
  <si>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</si>
  <si>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</si>
  <si>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</si>
  <si>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</si>
  <si>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</si>
  <si>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</si>
  <si>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</si>
  <si>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</si>
  <si>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</si>
  <si>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</si>
  <si>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</si>
  <si>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</si>
  <si>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</si>
  <si>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</si>
  <si>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11 0 00</t>
  </si>
  <si>
    <t>07 0 00 00000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</si>
  <si>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</si>
  <si>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</si>
  <si>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</si>
  <si>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</si>
  <si>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</si>
  <si>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</si>
  <si>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</si>
  <si>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</si>
  <si>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</si>
  <si>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 xml:space="preserve">07 0 00 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</si>
  <si>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</si>
  <si>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</si>
  <si>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</si>
  <si>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</si>
  <si>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</si>
  <si>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</si>
  <si>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</si>
  <si>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</si>
  <si>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</si>
  <si>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>07 2 01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</si>
  <si>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</si>
  <si>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</si>
  <si>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</si>
  <si>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</si>
  <si>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</si>
  <si>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</si>
  <si>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</si>
  <si>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</si>
  <si>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</si>
  <si>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С1467</t>
  </si>
  <si>
    <t>Мероприятия в области имущественных отношений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</si>
  <si>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</si>
  <si>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</si>
  <si>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</si>
  <si>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</si>
  <si>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</si>
  <si>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</si>
  <si>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</si>
  <si>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</si>
  <si>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</si>
  <si>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</si>
  <si>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</si>
  <si>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</si>
  <si>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</si>
  <si>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</si>
  <si>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</si>
  <si>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</si>
  <si>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</si>
  <si>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</si>
  <si>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</si>
  <si>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</si>
  <si>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</si>
  <si>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</si>
  <si>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</si>
  <si>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</si>
  <si>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</si>
  <si>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</si>
  <si>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</si>
  <si>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</si>
  <si>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</si>
  <si>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</si>
  <si>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</si>
  <si>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>06 1 01 13431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</si>
  <si>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</si>
  <si>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</si>
  <si>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</si>
  <si>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</si>
  <si>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</si>
  <si>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</si>
  <si>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</si>
  <si>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</si>
  <si>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>07 2 00 00000</t>
  </si>
  <si>
    <t xml:space="preserve">     07 2 01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</si>
  <si>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</si>
  <si>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</si>
  <si>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</si>
  <si>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</si>
  <si>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</si>
  <si>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</si>
  <si>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</si>
  <si>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</si>
  <si>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</si>
  <si>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</si>
  <si>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</si>
  <si>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</si>
  <si>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</si>
  <si>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</si>
  <si>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</si>
  <si>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к решению Собрания депутатов Карыжского  сельсовета</t>
  </si>
  <si>
    <t>Глушковского района Курской области</t>
  </si>
  <si>
    <t>07 2 03</t>
  </si>
  <si>
    <t>С1417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</si>
  <si>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</si>
  <si>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Основное мероприятие "Корректировка ПЗЗ, генеральных планов, координирование границ муниципальных образований"</t>
  </si>
  <si>
    <t xml:space="preserve"> 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</si>
  <si>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П1416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</si>
  <si>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</si>
  <si>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 xml:space="preserve">Создание условий для развития социальной и инженерной инфраструктуры муниципальных образований 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</si>
  <si>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</si>
  <si>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</si>
  <si>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 xml:space="preserve">Молодежная политика </t>
  </si>
  <si>
    <t xml:space="preserve">    06 1 01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</si>
  <si>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</si>
  <si>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</si>
  <si>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2017 годы»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</si>
  <si>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</si>
  <si>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</si>
  <si>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</si>
  <si>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</si>
  <si>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</si>
  <si>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</si>
  <si>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</si>
  <si>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</si>
  <si>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</si>
  <si>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</si>
  <si>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</si>
  <si>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</si>
  <si>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</si>
  <si>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</si>
  <si>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13330</t>
  </si>
  <si>
    <t xml:space="preserve"> 13330</t>
  </si>
  <si>
    <t xml:space="preserve"> 01 1 01</t>
  </si>
  <si>
    <t xml:space="preserve">  01 1 01 </t>
  </si>
  <si>
    <t xml:space="preserve">   07 2 03   </t>
  </si>
  <si>
    <t xml:space="preserve"> С1417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</si>
  <si>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</si>
  <si>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</si>
  <si>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</si>
  <si>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</si>
  <si>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</si>
  <si>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</si>
  <si>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</si>
  <si>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</si>
  <si>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>Сумма на 2021 год</t>
  </si>
  <si>
    <t>Сумма на 2022 год</t>
  </si>
  <si>
    <t xml:space="preserve">Сумма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</si>
  <si>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</si>
  <si>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</si>
  <si>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</si>
  <si>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Основное мероприятие "Организация освещения улиц"</t>
  </si>
  <si>
    <t>Мероприятия по обеспечению комплексного развития сельских территорий</t>
  </si>
  <si>
    <t>03 0 00</t>
  </si>
  <si>
    <t>03 1 00</t>
  </si>
  <si>
    <t>03 1 03</t>
  </si>
  <si>
    <t>L5760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</si>
  <si>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</si>
  <si>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</si>
  <si>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 xml:space="preserve"> 07 1 03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</si>
  <si>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</si>
  <si>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области»</t>
  </si>
  <si>
    <t>Основное мероприятие "Энергосбережение и повышение энергетической эффективности в бюджетной сфере"</t>
  </si>
  <si>
    <t>Мероприятия в области энергосбережения</t>
  </si>
  <si>
    <t>05 0 00</t>
  </si>
  <si>
    <t>05 1 00</t>
  </si>
  <si>
    <t>05 1 01</t>
  </si>
  <si>
    <t>С1434</t>
  </si>
  <si>
    <t>Курской области на 2022 год и плановый период 2023 и 2024 годов "</t>
  </si>
  <si>
    <t xml:space="preserve">Ведомственная структура расходов бюджета Карыжского сельсовета  Глушковского района Курской области на 2022 год </t>
  </si>
  <si>
    <t>Приложение №7</t>
  </si>
  <si>
    <t>от  29 декабря 2021 года №23</t>
  </si>
  <si>
    <t>"О бюджете муниципального образования "Карыжский сельсовет" Глушковского района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</si>
</sst>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5" fillId="0" borderId="0" xfId="55" applyFont="1" applyAlignment="1">
      <alignment horizontal="right"/>
      <protection/>
    </xf>
    <xf numFmtId="0" fontId="35" fillId="0" borderId="0" xfId="55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6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5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3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0" fontId="37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0" xfId="55" applyFont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38" fillId="0" borderId="0" xfId="55" applyFont="1">
      <alignment/>
      <protection/>
    </xf>
    <xf numFmtId="49" fontId="24" fillId="24" borderId="10" xfId="56" applyNumberFormat="1" applyFont="1" applyFill="1" applyBorder="1" applyAlignment="1">
      <alignment horizontal="center" vertical="center"/>
      <protection/>
    </xf>
    <xf numFmtId="0" fontId="24" fillId="24" borderId="10" xfId="56" applyFont="1" applyFill="1" applyBorder="1" applyAlignment="1">
      <alignment vertical="center" wrapText="1"/>
      <protection/>
    </xf>
    <xf numFmtId="181" fontId="24" fillId="24" borderId="10" xfId="57" applyNumberFormat="1" applyFont="1" applyFill="1" applyBorder="1" applyAlignment="1">
      <alignment vertical="center"/>
      <protection/>
    </xf>
    <xf numFmtId="49" fontId="24" fillId="4" borderId="10" xfId="56" applyNumberFormat="1" applyFont="1" applyFill="1" applyBorder="1" applyAlignment="1">
      <alignment horizontal="center" vertical="center"/>
      <protection/>
    </xf>
    <xf numFmtId="0" fontId="24" fillId="4" borderId="10" xfId="56" applyFont="1" applyFill="1" applyBorder="1" applyAlignment="1">
      <alignment vertical="center" wrapText="1"/>
      <protection/>
    </xf>
    <xf numFmtId="49" fontId="24" fillId="0" borderId="10" xfId="56" applyNumberFormat="1" applyFont="1" applyBorder="1" applyAlignment="1">
      <alignment horizontal="center" vertical="center"/>
      <protection/>
    </xf>
    <xf numFmtId="0" fontId="24" fillId="0" borderId="10" xfId="56" applyFont="1" applyBorder="1" applyAlignment="1">
      <alignment vertical="center" wrapText="1"/>
      <protection/>
    </xf>
    <xf numFmtId="181" fontId="24" fillId="0" borderId="10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0" fontId="23" fillId="25" borderId="10" xfId="0" applyFont="1" applyFill="1" applyBorder="1" applyAlignment="1">
      <alignment vertical="center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49" fontId="23" fillId="26" borderId="10" xfId="67" applyNumberFormat="1" applyFont="1" applyFill="1" applyBorder="1" applyAlignment="1">
      <alignment horizontal="center" vertical="center" wrapText="1"/>
      <protection/>
    </xf>
    <xf numFmtId="49" fontId="26" fillId="26" borderId="10" xfId="67" applyNumberFormat="1" applyFont="1" applyFill="1" applyBorder="1" applyAlignment="1">
      <alignment horizontal="center" vertical="center" wrapText="1"/>
      <protection/>
    </xf>
    <xf numFmtId="49" fontId="22" fillId="26" borderId="10" xfId="67" applyNumberFormat="1" applyFont="1" applyFill="1" applyBorder="1" applyAlignment="1">
      <alignment horizontal="center" vertical="center" wrapText="1"/>
      <protection/>
    </xf>
    <xf numFmtId="49" fontId="24" fillId="26" borderId="10" xfId="67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3" fillId="25" borderId="10" xfId="58" applyNumberFormat="1" applyFont="1" applyFill="1" applyBorder="1" applyAlignment="1">
      <alignment horizontal="center" vertical="center" wrapText="1"/>
      <protection/>
    </xf>
    <xf numFmtId="49" fontId="22" fillId="26" borderId="10" xfId="58" applyNumberFormat="1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justify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2" fillId="0" borderId="10" xfId="6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49" fontId="23" fillId="0" borderId="10" xfId="67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left" vertical="center" wrapText="1"/>
    </xf>
    <xf numFmtId="49" fontId="26" fillId="26" borderId="10" xfId="60" applyNumberFormat="1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0" xfId="0" applyFont="1" applyFill="1" applyBorder="1" applyAlignment="1">
      <alignment vertical="center" wrapText="1"/>
    </xf>
    <xf numFmtId="49" fontId="22" fillId="23" borderId="10" xfId="67" applyNumberFormat="1" applyFont="1" applyFill="1" applyBorder="1" applyAlignment="1">
      <alignment horizontal="center" vertical="center" wrapText="1"/>
      <protection/>
    </xf>
    <xf numFmtId="49" fontId="24" fillId="23" borderId="10" xfId="67" applyNumberFormat="1" applyFont="1" applyFill="1" applyBorder="1" applyAlignment="1">
      <alignment horizontal="center" vertical="center" wrapText="1"/>
      <protection/>
    </xf>
    <xf numFmtId="0" fontId="22" fillId="23" borderId="10" xfId="0" applyFont="1" applyFill="1" applyBorder="1" applyAlignment="1">
      <alignment horizontal="left" vertical="center" wrapText="1"/>
    </xf>
    <xf numFmtId="49" fontId="22" fillId="23" borderId="10" xfId="0" applyNumberFormat="1" applyFont="1" applyFill="1" applyBorder="1" applyAlignment="1">
      <alignment horizontal="center" vertical="center" wrapText="1"/>
    </xf>
    <xf numFmtId="49" fontId="22" fillId="23" borderId="10" xfId="58" applyNumberFormat="1" applyFont="1" applyFill="1" applyBorder="1" applyAlignment="1">
      <alignment horizontal="center" vertical="center" wrapText="1"/>
      <protection/>
    </xf>
    <xf numFmtId="49" fontId="26" fillId="23" borderId="10" xfId="60" applyNumberFormat="1" applyFont="1" applyFill="1" applyBorder="1" applyAlignment="1">
      <alignment horizontal="center" vertical="center" wrapText="1"/>
      <protection/>
    </xf>
    <xf numFmtId="49" fontId="23" fillId="23" borderId="10" xfId="0" applyNumberFormat="1" applyFont="1" applyFill="1" applyBorder="1" applyAlignment="1">
      <alignment horizontal="center" vertical="center" wrapText="1"/>
    </xf>
    <xf numFmtId="0" fontId="22" fillId="23" borderId="10" xfId="42" applyFont="1" applyFill="1" applyBorder="1" applyAlignment="1" applyProtection="1">
      <alignment horizontal="left" vertical="top" wrapText="1"/>
      <protection/>
    </xf>
    <xf numFmtId="0" fontId="26" fillId="28" borderId="10" xfId="0" applyFont="1" applyFill="1" applyBorder="1" applyAlignment="1">
      <alignment vertical="center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0" fontId="22" fillId="23" borderId="10" xfId="42" applyFont="1" applyFill="1" applyBorder="1" applyAlignment="1" applyProtection="1">
      <alignment horizontal="left" wrapText="1"/>
      <protection/>
    </xf>
    <xf numFmtId="49" fontId="23" fillId="23" borderId="10" xfId="67" applyNumberFormat="1" applyFont="1" applyFill="1" applyBorder="1" applyAlignment="1">
      <alignment horizontal="center" vertical="center" wrapText="1"/>
      <protection/>
    </xf>
    <xf numFmtId="49" fontId="26" fillId="23" borderId="10" xfId="0" applyNumberFormat="1" applyFont="1" applyFill="1" applyBorder="1" applyAlignment="1">
      <alignment horizontal="center" vertical="center" wrapText="1"/>
    </xf>
    <xf numFmtId="49" fontId="22" fillId="28" borderId="11" xfId="0" applyNumberFormat="1" applyFont="1" applyFill="1" applyBorder="1" applyAlignment="1">
      <alignment horizontal="center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vertical="top" wrapText="1"/>
    </xf>
    <xf numFmtId="0" fontId="42" fillId="26" borderId="10" xfId="0" applyFont="1" applyFill="1" applyBorder="1" applyAlignment="1">
      <alignment wrapText="1"/>
    </xf>
    <xf numFmtId="0" fontId="26" fillId="27" borderId="10" xfId="0" applyFont="1" applyFill="1" applyBorder="1" applyAlignment="1">
      <alignment vertical="top" wrapText="1"/>
    </xf>
    <xf numFmtId="188" fontId="41" fillId="26" borderId="10" xfId="54" applyNumberFormat="1" applyFont="1" applyFill="1" applyBorder="1" applyAlignment="1" applyProtection="1">
      <alignment horizontal="left" wrapText="1"/>
      <protection hidden="1"/>
    </xf>
    <xf numFmtId="188" fontId="24" fillId="23" borderId="10" xfId="53" applyNumberFormat="1" applyFont="1" applyFill="1" applyBorder="1" applyAlignment="1" applyProtection="1">
      <alignment horizontal="left" wrapText="1"/>
      <protection hidden="1"/>
    </xf>
    <xf numFmtId="188" fontId="41" fillId="23" borderId="10" xfId="53" applyNumberFormat="1" applyFont="1" applyFill="1" applyBorder="1" applyAlignment="1" applyProtection="1">
      <alignment horizontal="left" wrapText="1"/>
      <protection hidden="1"/>
    </xf>
    <xf numFmtId="188" fontId="24" fillId="26" borderId="10" xfId="54" applyNumberFormat="1" applyFont="1" applyFill="1" applyBorder="1" applyAlignment="1" applyProtection="1">
      <alignment horizontal="left" wrapText="1"/>
      <protection hidden="1"/>
    </xf>
    <xf numFmtId="188" fontId="24" fillId="26" borderId="10" xfId="53" applyNumberFormat="1" applyFont="1" applyFill="1" applyBorder="1" applyAlignment="1" applyProtection="1">
      <alignment horizontal="left" wrapText="1"/>
      <protection hidden="1"/>
    </xf>
    <xf numFmtId="49" fontId="40" fillId="26" borderId="10" xfId="0" applyNumberFormat="1" applyFont="1" applyFill="1" applyBorder="1" applyAlignment="1">
      <alignment horizontal="center" vertical="center" wrapText="1"/>
    </xf>
    <xf numFmtId="0" fontId="24" fillId="0" borderId="13" xfId="60" applyFont="1" applyFill="1" applyBorder="1" applyAlignment="1">
      <alignment vertical="center"/>
      <protection/>
    </xf>
    <xf numFmtId="0" fontId="24" fillId="0" borderId="13" xfId="60" applyFont="1" applyFill="1" applyBorder="1" applyAlignment="1">
      <alignment vertical="center" wrapText="1"/>
      <protection/>
    </xf>
    <xf numFmtId="188" fontId="24" fillId="0" borderId="10" xfId="54" applyNumberFormat="1" applyFont="1" applyFill="1" applyBorder="1" applyAlignment="1" applyProtection="1">
      <alignment horizontal="left" vertical="top" wrapText="1"/>
      <protection hidden="1"/>
    </xf>
    <xf numFmtId="0" fontId="24" fillId="0" borderId="12" xfId="0" applyFont="1" applyFill="1" applyBorder="1" applyAlignment="1">
      <alignment horizontal="center" vertical="center" wrapText="1"/>
    </xf>
    <xf numFmtId="188" fontId="26" fillId="27" borderId="10" xfId="53" applyNumberFormat="1" applyFont="1" applyFill="1" applyBorder="1" applyAlignment="1" applyProtection="1">
      <alignment horizontal="left" vertical="top" wrapText="1"/>
      <protection hidden="1"/>
    </xf>
    <xf numFmtId="0" fontId="23" fillId="28" borderId="11" xfId="0" applyFont="1" applyFill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 horizontal="right" vertical="center" wrapText="1"/>
    </xf>
    <xf numFmtId="4" fontId="26" fillId="26" borderId="10" xfId="67" applyNumberFormat="1" applyFont="1" applyFill="1" applyBorder="1" applyAlignment="1">
      <alignment vertical="center" wrapText="1"/>
      <protection/>
    </xf>
    <xf numFmtId="4" fontId="24" fillId="26" borderId="10" xfId="67" applyNumberFormat="1" applyFont="1" applyFill="1" applyBorder="1" applyAlignment="1">
      <alignment vertical="center" wrapText="1"/>
      <protection/>
    </xf>
    <xf numFmtId="4" fontId="23" fillId="26" borderId="10" xfId="0" applyNumberFormat="1" applyFont="1" applyFill="1" applyBorder="1" applyAlignment="1">
      <alignment horizontal="right" vertical="center" wrapText="1"/>
    </xf>
    <xf numFmtId="4" fontId="22" fillId="26" borderId="10" xfId="0" applyNumberFormat="1" applyFont="1" applyFill="1" applyBorder="1" applyAlignment="1">
      <alignment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4" fontId="26" fillId="23" borderId="10" xfId="60" applyNumberFormat="1" applyFont="1" applyFill="1" applyBorder="1" applyAlignment="1">
      <alignment vertical="center" wrapText="1"/>
      <protection/>
    </xf>
    <xf numFmtId="4" fontId="22" fillId="0" borderId="10" xfId="0" applyNumberFormat="1" applyFont="1" applyFill="1" applyBorder="1" applyAlignment="1">
      <alignment horizontal="right" vertical="center" wrapText="1"/>
    </xf>
    <xf numFmtId="4" fontId="26" fillId="25" borderId="10" xfId="58" applyNumberFormat="1" applyFont="1" applyFill="1" applyBorder="1" applyAlignment="1">
      <alignment vertical="center" wrapText="1"/>
      <protection/>
    </xf>
    <xf numFmtId="4" fontId="22" fillId="23" borderId="10" xfId="0" applyNumberFormat="1" applyFont="1" applyFill="1" applyBorder="1" applyAlignment="1">
      <alignment horizontal="right" vertical="center" wrapText="1"/>
    </xf>
    <xf numFmtId="4" fontId="23" fillId="23" borderId="10" xfId="0" applyNumberFormat="1" applyFont="1" applyFill="1" applyBorder="1" applyAlignment="1">
      <alignment horizontal="right" vertical="center" wrapText="1"/>
    </xf>
    <xf numFmtId="4" fontId="26" fillId="25" borderId="10" xfId="0" applyNumberFormat="1" applyFont="1" applyFill="1" applyBorder="1" applyAlignment="1">
      <alignment horizontal="right" vertical="center" wrapText="1"/>
    </xf>
    <xf numFmtId="4" fontId="26" fillId="28" borderId="10" xfId="0" applyNumberFormat="1" applyFont="1" applyFill="1" applyBorder="1" applyAlignment="1">
      <alignment horizontal="right" vertical="center" wrapText="1"/>
    </xf>
    <xf numFmtId="4" fontId="24" fillId="25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4" fillId="26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49" fontId="22" fillId="26" borderId="10" xfId="0" applyNumberFormat="1" applyFont="1" applyFill="1" applyBorder="1" applyAlignment="1">
      <alignment wrapText="1"/>
    </xf>
    <xf numFmtId="0" fontId="26" fillId="27" borderId="10" xfId="0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4" fillId="26" borderId="10" xfId="60" applyNumberFormat="1" applyFont="1" applyFill="1" applyBorder="1" applyAlignment="1">
      <alignment vertical="center" wrapText="1"/>
      <protection/>
    </xf>
    <xf numFmtId="49" fontId="23" fillId="25" borderId="11" xfId="0" applyNumberFormat="1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justify"/>
    </xf>
    <xf numFmtId="188" fontId="24" fillId="26" borderId="10" xfId="54" applyNumberFormat="1" applyFont="1" applyFill="1" applyBorder="1" applyAlignment="1" applyProtection="1">
      <alignment vertical="center" wrapText="1"/>
      <protection hidden="1"/>
    </xf>
    <xf numFmtId="0" fontId="23" fillId="0" borderId="10" xfId="0" applyFont="1" applyBorder="1" applyAlignment="1">
      <alignment horizontal="justify"/>
    </xf>
    <xf numFmtId="0" fontId="23" fillId="26" borderId="11" xfId="0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wrapText="1"/>
    </xf>
    <xf numFmtId="0" fontId="22" fillId="0" borderId="10" xfId="0" applyFont="1" applyBorder="1" applyAlignment="1">
      <alignment horizontal="left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0" xfId="0" applyFont="1" applyFill="1" applyBorder="1" applyAlignment="1">
      <alignment horizontal="justify"/>
    </xf>
    <xf numFmtId="181" fontId="23" fillId="25" borderId="10" xfId="0" applyNumberFormat="1" applyFont="1" applyFill="1" applyBorder="1" applyAlignment="1">
      <alignment horizontal="center" vertical="center" wrapText="1"/>
    </xf>
    <xf numFmtId="2" fontId="23" fillId="26" borderId="10" xfId="67" applyNumberFormat="1" applyFont="1" applyFill="1" applyBorder="1" applyAlignment="1">
      <alignment horizontal="left" vertical="center" wrapText="1"/>
      <protection/>
    </xf>
    <xf numFmtId="2" fontId="22" fillId="26" borderId="10" xfId="67" applyNumberFormat="1" applyFont="1" applyFill="1" applyBorder="1" applyAlignment="1">
      <alignment horizontal="left" vertical="center" wrapText="1"/>
      <protection/>
    </xf>
    <xf numFmtId="2" fontId="24" fillId="26" borderId="10" xfId="67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>
      <alignment vertical="center" wrapText="1"/>
    </xf>
    <xf numFmtId="49" fontId="24" fillId="23" borderId="10" xfId="60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justify"/>
    </xf>
    <xf numFmtId="0" fontId="22" fillId="23" borderId="10" xfId="0" applyFont="1" applyFill="1" applyBorder="1" applyAlignment="1">
      <alignment/>
    </xf>
    <xf numFmtId="0" fontId="23" fillId="25" borderId="11" xfId="0" applyFont="1" applyFill="1" applyBorder="1" applyAlignment="1">
      <alignment horizontal="right" vertical="center" wrapText="1"/>
    </xf>
    <xf numFmtId="49" fontId="22" fillId="26" borderId="11" xfId="0" applyNumberFormat="1" applyFont="1" applyFill="1" applyBorder="1" applyAlignment="1">
      <alignment horizontal="center" vertical="center"/>
    </xf>
    <xf numFmtId="49" fontId="22" fillId="23" borderId="11" xfId="0" applyNumberFormat="1" applyFont="1" applyFill="1" applyBorder="1" applyAlignment="1">
      <alignment horizontal="center" wrapText="1"/>
    </xf>
    <xf numFmtId="49" fontId="23" fillId="28" borderId="11" xfId="0" applyNumberFormat="1" applyFont="1" applyFill="1" applyBorder="1" applyAlignment="1">
      <alignment horizontal="center" vertical="center" wrapText="1"/>
    </xf>
    <xf numFmtId="49" fontId="23" fillId="28" borderId="12" xfId="0" applyNumberFormat="1" applyFont="1" applyFill="1" applyBorder="1" applyAlignment="1">
      <alignment horizontal="center" vertical="center" wrapText="1"/>
    </xf>
    <xf numFmtId="0" fontId="24" fillId="26" borderId="11" xfId="60" applyFont="1" applyFill="1" applyBorder="1" applyAlignment="1">
      <alignment horizontal="center" wrapText="1"/>
      <protection/>
    </xf>
    <xf numFmtId="0" fontId="24" fillId="26" borderId="12" xfId="60" applyFont="1" applyFill="1" applyBorder="1" applyAlignment="1">
      <alignment horizontal="center" wrapText="1"/>
      <protection/>
    </xf>
    <xf numFmtId="0" fontId="23" fillId="28" borderId="12" xfId="0" applyFont="1" applyFill="1" applyBorder="1" applyAlignment="1">
      <alignment horizontal="center" vertical="center" wrapText="1"/>
    </xf>
    <xf numFmtId="49" fontId="22" fillId="23" borderId="12" xfId="0" applyNumberFormat="1" applyFont="1" applyFill="1" applyBorder="1" applyAlignment="1">
      <alignment horizontal="center" wrapText="1"/>
    </xf>
    <xf numFmtId="0" fontId="24" fillId="23" borderId="11" xfId="60" applyFont="1" applyFill="1" applyBorder="1" applyAlignment="1">
      <alignment horizontal="center" vertical="center" wrapText="1"/>
      <protection/>
    </xf>
    <xf numFmtId="0" fontId="24" fillId="23" borderId="12" xfId="60" applyFont="1" applyFill="1" applyBorder="1" applyAlignment="1">
      <alignment horizontal="center" vertical="center" wrapText="1"/>
      <protection/>
    </xf>
    <xf numFmtId="0" fontId="22" fillId="26" borderId="12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top" wrapText="1"/>
    </xf>
    <xf numFmtId="0" fontId="22" fillId="25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4" fontId="22" fillId="25" borderId="10" xfId="0" applyNumberFormat="1" applyFont="1" applyFill="1" applyBorder="1" applyAlignment="1">
      <alignment horizontal="right" vertical="center" wrapText="1"/>
    </xf>
    <xf numFmtId="0" fontId="24" fillId="27" borderId="10" xfId="0" applyFont="1" applyFill="1" applyBorder="1" applyAlignment="1">
      <alignment vertical="top" wrapText="1"/>
    </xf>
    <xf numFmtId="49" fontId="22" fillId="26" borderId="10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justify"/>
    </xf>
    <xf numFmtId="0" fontId="22" fillId="3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31" borderId="1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justify"/>
    </xf>
    <xf numFmtId="49" fontId="22" fillId="0" borderId="15" xfId="0" applyNumberFormat="1" applyFont="1" applyFill="1" applyBorder="1" applyAlignment="1">
      <alignment horizontal="right" vertical="center" wrapText="1"/>
    </xf>
    <xf numFmtId="49" fontId="22" fillId="0" borderId="16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right"/>
    </xf>
    <xf numFmtId="0" fontId="24" fillId="30" borderId="10" xfId="0" applyFont="1" applyFill="1" applyBorder="1" applyAlignment="1">
      <alignment vertical="center" wrapText="1"/>
    </xf>
    <xf numFmtId="0" fontId="35" fillId="30" borderId="10" xfId="0" applyFont="1" applyFill="1" applyBorder="1" applyAlignment="1">
      <alignment horizontal="left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12" xfId="0" applyNumberFormat="1" applyFont="1" applyFill="1" applyBorder="1" applyAlignment="1">
      <alignment horizontal="center" vertical="center" wrapText="1"/>
    </xf>
    <xf numFmtId="49" fontId="22" fillId="32" borderId="15" xfId="0" applyNumberFormat="1" applyFont="1" applyFill="1" applyBorder="1" applyAlignment="1">
      <alignment horizontal="center" vertical="center" wrapText="1"/>
    </xf>
    <xf numFmtId="49" fontId="22" fillId="32" borderId="16" xfId="0" applyNumberFormat="1" applyFont="1" applyFill="1" applyBorder="1" applyAlignment="1">
      <alignment horizontal="center" vertical="center" wrapText="1"/>
    </xf>
    <xf numFmtId="49" fontId="22" fillId="32" borderId="17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59" customWidth="1"/>
    <col min="2" max="2" width="79.421875" style="60" customWidth="1"/>
    <col min="3" max="3" width="14.00390625" style="61" customWidth="1"/>
    <col min="4" max="16384" width="9.140625" style="58" customWidth="1"/>
  </cols>
  <sheetData>
    <row r="1" spans="2:3" s="48" customFormat="1" ht="15">
      <c r="B1" s="250" t="s">
        <v>3</v>
      </c>
      <c r="C1" s="251"/>
    </row>
    <row r="2" spans="1:6" s="42" customFormat="1" ht="15.75" customHeight="1">
      <c r="A2" s="252" t="s">
        <v>99</v>
      </c>
      <c r="B2" s="252"/>
      <c r="C2" s="252"/>
      <c r="D2" s="51"/>
      <c r="E2" s="51"/>
      <c r="F2" s="51"/>
    </row>
    <row r="3" spans="1:6" s="42" customFormat="1" ht="15.75" customHeight="1">
      <c r="A3" s="252" t="s">
        <v>130</v>
      </c>
      <c r="B3" s="252"/>
      <c r="C3" s="252"/>
      <c r="D3" s="51"/>
      <c r="E3" s="51"/>
      <c r="F3" s="51"/>
    </row>
    <row r="4" spans="1:6" s="43" customFormat="1" ht="16.5" customHeight="1">
      <c r="A4" s="248" t="s">
        <v>131</v>
      </c>
      <c r="B4" s="248"/>
      <c r="C4" s="248"/>
      <c r="D4" s="52"/>
      <c r="E4" s="52"/>
      <c r="F4" s="52"/>
    </row>
    <row r="5" spans="1:6" s="43" customFormat="1" ht="16.5" customHeight="1">
      <c r="A5" s="248" t="s">
        <v>98</v>
      </c>
      <c r="B5" s="248"/>
      <c r="C5" s="248"/>
      <c r="D5" s="52"/>
      <c r="E5" s="52"/>
      <c r="F5" s="52"/>
    </row>
    <row r="6" spans="1:3" s="50" customFormat="1" ht="15.75">
      <c r="A6" s="47"/>
      <c r="B6" s="54"/>
      <c r="C6" s="54"/>
    </row>
    <row r="7" spans="1:3" s="50" customFormat="1" ht="15.75">
      <c r="A7" s="47"/>
      <c r="B7" s="56"/>
      <c r="C7" s="49"/>
    </row>
    <row r="8" spans="1:3" s="62" customFormat="1" ht="18.75">
      <c r="A8" s="249" t="s">
        <v>4</v>
      </c>
      <c r="B8" s="249"/>
      <c r="C8" s="249"/>
    </row>
    <row r="9" spans="1:3" s="62" customFormat="1" ht="18.75">
      <c r="A9" s="249" t="s">
        <v>129</v>
      </c>
      <c r="B9" s="249"/>
      <c r="C9" s="249"/>
    </row>
    <row r="10" spans="1:3" s="62" customFormat="1" ht="18.75">
      <c r="A10" s="53"/>
      <c r="B10" s="55"/>
      <c r="C10" s="63"/>
    </row>
    <row r="11" spans="1:3" s="62" customFormat="1" ht="18.75">
      <c r="A11" s="53"/>
      <c r="C11" s="63" t="s">
        <v>128</v>
      </c>
    </row>
    <row r="12" spans="1:3" s="66" customFormat="1" ht="54" customHeight="1">
      <c r="A12" s="64" t="s">
        <v>46</v>
      </c>
      <c r="B12" s="64" t="s">
        <v>101</v>
      </c>
      <c r="C12" s="65" t="s">
        <v>33</v>
      </c>
    </row>
    <row r="13" spans="1:3" s="66" customFormat="1" ht="37.5">
      <c r="A13" s="67" t="s">
        <v>5</v>
      </c>
      <c r="B13" s="68" t="s">
        <v>6</v>
      </c>
      <c r="C13" s="69">
        <f>C14+C19+C24</f>
        <v>0</v>
      </c>
    </row>
    <row r="14" spans="1:3" s="66" customFormat="1" ht="37.5">
      <c r="A14" s="70" t="s">
        <v>7</v>
      </c>
      <c r="B14" s="71" t="s">
        <v>8</v>
      </c>
      <c r="C14" s="69">
        <f>+C15+C17</f>
        <v>0</v>
      </c>
    </row>
    <row r="15" spans="1:3" s="66" customFormat="1" ht="37.5">
      <c r="A15" s="72" t="s">
        <v>9</v>
      </c>
      <c r="B15" s="73" t="s">
        <v>10</v>
      </c>
      <c r="C15" s="69">
        <f>+C16</f>
        <v>0</v>
      </c>
    </row>
    <row r="16" spans="1:3" s="66" customFormat="1" ht="37.5">
      <c r="A16" s="72" t="s">
        <v>34</v>
      </c>
      <c r="B16" s="73" t="s">
        <v>35</v>
      </c>
      <c r="C16" s="74"/>
    </row>
    <row r="17" spans="1:3" s="66" customFormat="1" ht="37.5">
      <c r="A17" s="72" t="s">
        <v>11</v>
      </c>
      <c r="B17" s="73" t="s">
        <v>12</v>
      </c>
      <c r="C17" s="69">
        <f>+C18</f>
        <v>0</v>
      </c>
    </row>
    <row r="18" spans="1:3" s="66" customFormat="1" ht="37.5">
      <c r="A18" s="72" t="s">
        <v>36</v>
      </c>
      <c r="B18" s="73" t="s">
        <v>37</v>
      </c>
      <c r="C18" s="74"/>
    </row>
    <row r="19" spans="1:3" s="66" customFormat="1" ht="37.5">
      <c r="A19" s="70" t="s">
        <v>13</v>
      </c>
      <c r="B19" s="71" t="s">
        <v>14</v>
      </c>
      <c r="C19" s="69">
        <f>+C20+C22</f>
        <v>0</v>
      </c>
    </row>
    <row r="20" spans="1:3" s="66" customFormat="1" ht="56.25">
      <c r="A20" s="72" t="s">
        <v>15</v>
      </c>
      <c r="B20" s="73" t="s">
        <v>16</v>
      </c>
      <c r="C20" s="69">
        <f>C21</f>
        <v>0</v>
      </c>
    </row>
    <row r="21" spans="1:3" s="66" customFormat="1" ht="56.25">
      <c r="A21" s="72" t="s">
        <v>38</v>
      </c>
      <c r="B21" s="73" t="s">
        <v>39</v>
      </c>
      <c r="C21" s="74"/>
    </row>
    <row r="22" spans="1:3" s="66" customFormat="1" ht="56.25">
      <c r="A22" s="72" t="s">
        <v>17</v>
      </c>
      <c r="B22" s="73" t="s">
        <v>18</v>
      </c>
      <c r="C22" s="69">
        <f>C23</f>
        <v>0</v>
      </c>
    </row>
    <row r="23" spans="1:3" s="66" customFormat="1" ht="56.25">
      <c r="A23" s="72" t="s">
        <v>40</v>
      </c>
      <c r="B23" s="73" t="s">
        <v>41</v>
      </c>
      <c r="C23" s="74"/>
    </row>
    <row r="24" spans="1:3" s="66" customFormat="1" ht="37.5">
      <c r="A24" s="70" t="s">
        <v>19</v>
      </c>
      <c r="B24" s="71" t="s">
        <v>20</v>
      </c>
      <c r="C24" s="69">
        <f>C25+C29</f>
        <v>0</v>
      </c>
    </row>
    <row r="25" spans="1:3" s="66" customFormat="1" ht="18.75">
      <c r="A25" s="72" t="s">
        <v>21</v>
      </c>
      <c r="B25" s="73" t="s">
        <v>22</v>
      </c>
      <c r="C25" s="69">
        <f>C26</f>
        <v>0</v>
      </c>
    </row>
    <row r="26" spans="1:3" s="66" customFormat="1" ht="18.75">
      <c r="A26" s="72" t="s">
        <v>23</v>
      </c>
      <c r="B26" s="73" t="s">
        <v>24</v>
      </c>
      <c r="C26" s="69">
        <f>C27</f>
        <v>0</v>
      </c>
    </row>
    <row r="27" spans="1:3" s="66" customFormat="1" ht="18.75">
      <c r="A27" s="72" t="s">
        <v>25</v>
      </c>
      <c r="B27" s="73" t="s">
        <v>26</v>
      </c>
      <c r="C27" s="69">
        <f>C28</f>
        <v>0</v>
      </c>
    </row>
    <row r="28" spans="1:3" s="66" customFormat="1" ht="37.5">
      <c r="A28" s="72" t="s">
        <v>42</v>
      </c>
      <c r="B28" s="73" t="s">
        <v>45</v>
      </c>
      <c r="C28" s="74"/>
    </row>
    <row r="29" spans="1:3" s="66" customFormat="1" ht="18.75">
      <c r="A29" s="72" t="s">
        <v>27</v>
      </c>
      <c r="B29" s="73" t="s">
        <v>28</v>
      </c>
      <c r="C29" s="69">
        <f>C30</f>
        <v>0</v>
      </c>
    </row>
    <row r="30" spans="1:3" s="66" customFormat="1" ht="18.75">
      <c r="A30" s="72" t="s">
        <v>29</v>
      </c>
      <c r="B30" s="73" t="s">
        <v>30</v>
      </c>
      <c r="C30" s="69">
        <f>C31</f>
        <v>0</v>
      </c>
    </row>
    <row r="31" spans="1:3" s="66" customFormat="1" ht="18.75">
      <c r="A31" s="72" t="s">
        <v>31</v>
      </c>
      <c r="B31" s="73" t="s">
        <v>32</v>
      </c>
      <c r="C31" s="69">
        <f>C32</f>
        <v>0</v>
      </c>
    </row>
    <row r="32" spans="1:3" s="66" customFormat="1" ht="37.5">
      <c r="A32" s="72" t="s">
        <v>43</v>
      </c>
      <c r="B32" s="73" t="s">
        <v>44</v>
      </c>
      <c r="C32" s="74"/>
    </row>
    <row r="33" spans="1:3" s="66" customFormat="1" ht="18.75">
      <c r="A33" s="75"/>
      <c r="B33" s="76"/>
      <c r="C33" s="77"/>
    </row>
    <row r="34" spans="1:3" s="66" customFormat="1" ht="18.75">
      <c r="A34" s="75"/>
      <c r="B34" s="76"/>
      <c r="C34" s="77"/>
    </row>
    <row r="35" spans="1:3" s="66" customFormat="1" ht="18.75">
      <c r="A35" s="75"/>
      <c r="B35" s="76"/>
      <c r="C35" s="77"/>
    </row>
    <row r="36" spans="1:3" s="66" customFormat="1" ht="18.75">
      <c r="A36" s="75"/>
      <c r="B36" s="76"/>
      <c r="C36" s="77"/>
    </row>
    <row r="37" spans="1:3" s="66" customFormat="1" ht="18.75">
      <c r="A37" s="75"/>
      <c r="B37" s="76"/>
      <c r="C37" s="77"/>
    </row>
    <row r="38" spans="1:3" s="66" customFormat="1" ht="18.75">
      <c r="A38" s="75"/>
      <c r="B38" s="76"/>
      <c r="C38" s="77"/>
    </row>
    <row r="39" spans="1:3" s="66" customFormat="1" ht="18.75">
      <c r="A39" s="75"/>
      <c r="B39" s="76"/>
      <c r="C39" s="77"/>
    </row>
    <row r="40" spans="1:3" s="66" customFormat="1" ht="18.75">
      <c r="A40" s="75"/>
      <c r="B40" s="76"/>
      <c r="C40" s="77"/>
    </row>
    <row r="41" spans="1:3" s="66" customFormat="1" ht="18.75">
      <c r="A41" s="75"/>
      <c r="B41" s="76"/>
      <c r="C41" s="77"/>
    </row>
    <row r="42" spans="1:3" s="66" customFormat="1" ht="18.75">
      <c r="A42" s="75"/>
      <c r="B42" s="76"/>
      <c r="C42" s="77"/>
    </row>
    <row r="43" spans="1:3" s="66" customFormat="1" ht="18.75">
      <c r="A43" s="75"/>
      <c r="B43" s="76"/>
      <c r="C43" s="77"/>
    </row>
    <row r="44" spans="1:3" s="66" customFormat="1" ht="18.75">
      <c r="A44" s="75"/>
      <c r="B44" s="76"/>
      <c r="C44" s="77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59" customWidth="1"/>
    <col min="2" max="2" width="68.28125" style="60" customWidth="1"/>
    <col min="3" max="3" width="13.7109375" style="60" customWidth="1"/>
    <col min="4" max="4" width="13.7109375" style="61" customWidth="1"/>
    <col min="5" max="16384" width="9.140625" style="58" customWidth="1"/>
  </cols>
  <sheetData>
    <row r="1" spans="2:4" s="48" customFormat="1" ht="15">
      <c r="B1" s="250" t="s">
        <v>3</v>
      </c>
      <c r="C1" s="250"/>
      <c r="D1" s="251"/>
    </row>
    <row r="2" spans="1:7" s="42" customFormat="1" ht="15.75" customHeight="1">
      <c r="A2" s="252" t="s">
        <v>99</v>
      </c>
      <c r="B2" s="252"/>
      <c r="C2" s="252"/>
      <c r="D2" s="252"/>
      <c r="E2" s="51"/>
      <c r="F2" s="51"/>
      <c r="G2" s="51"/>
    </row>
    <row r="3" spans="1:7" s="42" customFormat="1" ht="15.75" customHeight="1">
      <c r="A3" s="252" t="s">
        <v>133</v>
      </c>
      <c r="B3" s="252"/>
      <c r="C3" s="252"/>
      <c r="D3" s="252"/>
      <c r="E3" s="51"/>
      <c r="F3" s="51"/>
      <c r="G3" s="51"/>
    </row>
    <row r="4" spans="1:7" s="43" customFormat="1" ht="16.5" customHeight="1">
      <c r="A4" s="248" t="s">
        <v>131</v>
      </c>
      <c r="B4" s="248"/>
      <c r="C4" s="248"/>
      <c r="D4" s="248"/>
      <c r="E4" s="52"/>
      <c r="F4" s="52"/>
      <c r="G4" s="52"/>
    </row>
    <row r="5" spans="1:7" s="43" customFormat="1" ht="16.5" customHeight="1">
      <c r="A5" s="248" t="s">
        <v>98</v>
      </c>
      <c r="B5" s="248"/>
      <c r="C5" s="248"/>
      <c r="D5" s="248"/>
      <c r="E5" s="52"/>
      <c r="F5" s="52"/>
      <c r="G5" s="52"/>
    </row>
    <row r="6" spans="1:4" s="50" customFormat="1" ht="15.75">
      <c r="A6" s="47"/>
      <c r="B6" s="54"/>
      <c r="C6" s="54"/>
      <c r="D6" s="54"/>
    </row>
    <row r="7" spans="1:4" s="50" customFormat="1" ht="15.75">
      <c r="A7" s="47"/>
      <c r="B7" s="56"/>
      <c r="C7" s="56"/>
      <c r="D7" s="49"/>
    </row>
    <row r="8" spans="1:4" s="50" customFormat="1" ht="15.75">
      <c r="A8" s="253" t="s">
        <v>4</v>
      </c>
      <c r="B8" s="253"/>
      <c r="C8" s="253"/>
      <c r="D8" s="253"/>
    </row>
    <row r="9" spans="1:4" s="50" customFormat="1" ht="15.75">
      <c r="A9" s="253" t="s">
        <v>132</v>
      </c>
      <c r="B9" s="253"/>
      <c r="C9" s="253"/>
      <c r="D9" s="253"/>
    </row>
    <row r="10" spans="1:4" s="50" customFormat="1" ht="15.75">
      <c r="A10" s="47"/>
      <c r="B10" s="57"/>
      <c r="C10" s="57"/>
      <c r="D10" s="49"/>
    </row>
    <row r="11" spans="1:4" s="50" customFormat="1" ht="15.75">
      <c r="A11" s="47"/>
      <c r="D11" s="49" t="s">
        <v>128</v>
      </c>
    </row>
    <row r="12" spans="1:4" s="66" customFormat="1" ht="42" customHeight="1">
      <c r="A12" s="64" t="s">
        <v>46</v>
      </c>
      <c r="B12" s="64" t="s">
        <v>101</v>
      </c>
      <c r="C12" s="65" t="s">
        <v>127</v>
      </c>
      <c r="D12" s="65" t="s">
        <v>126</v>
      </c>
    </row>
    <row r="13" spans="1:4" s="66" customFormat="1" ht="37.5">
      <c r="A13" s="67" t="s">
        <v>5</v>
      </c>
      <c r="B13" s="68" t="s">
        <v>6</v>
      </c>
      <c r="C13" s="69">
        <f>C14+C19+C24</f>
        <v>0</v>
      </c>
      <c r="D13" s="69">
        <f>D14+D19+D24</f>
        <v>0</v>
      </c>
    </row>
    <row r="14" spans="1:4" s="66" customFormat="1" ht="37.5">
      <c r="A14" s="70" t="s">
        <v>7</v>
      </c>
      <c r="B14" s="71" t="s">
        <v>8</v>
      </c>
      <c r="C14" s="69">
        <f>+C15+C17</f>
        <v>0</v>
      </c>
      <c r="D14" s="69">
        <f>+D15+D17</f>
        <v>0</v>
      </c>
    </row>
    <row r="15" spans="1:4" s="66" customFormat="1" ht="37.5">
      <c r="A15" s="72" t="s">
        <v>9</v>
      </c>
      <c r="B15" s="73" t="s">
        <v>10</v>
      </c>
      <c r="C15" s="69">
        <f>+C16</f>
        <v>0</v>
      </c>
      <c r="D15" s="69">
        <f>+D16</f>
        <v>0</v>
      </c>
    </row>
    <row r="16" spans="1:4" s="66" customFormat="1" ht="56.25">
      <c r="A16" s="72" t="s">
        <v>34</v>
      </c>
      <c r="B16" s="73" t="s">
        <v>35</v>
      </c>
      <c r="C16" s="74"/>
      <c r="D16" s="74"/>
    </row>
    <row r="17" spans="1:4" s="66" customFormat="1" ht="37.5">
      <c r="A17" s="72" t="s">
        <v>11</v>
      </c>
      <c r="B17" s="73" t="s">
        <v>12</v>
      </c>
      <c r="C17" s="69">
        <f>+C18</f>
        <v>0</v>
      </c>
      <c r="D17" s="69">
        <f>+D18</f>
        <v>0</v>
      </c>
    </row>
    <row r="18" spans="1:4" s="66" customFormat="1" ht="56.25">
      <c r="A18" s="72" t="s">
        <v>36</v>
      </c>
      <c r="B18" s="73" t="s">
        <v>37</v>
      </c>
      <c r="C18" s="74"/>
      <c r="D18" s="74"/>
    </row>
    <row r="19" spans="1:4" s="66" customFormat="1" ht="37.5">
      <c r="A19" s="70" t="s">
        <v>13</v>
      </c>
      <c r="B19" s="71" t="s">
        <v>14</v>
      </c>
      <c r="C19" s="69">
        <f>+C20+C22</f>
        <v>0</v>
      </c>
      <c r="D19" s="69">
        <f>+D20+D22</f>
        <v>0</v>
      </c>
    </row>
    <row r="20" spans="1:4" s="66" customFormat="1" ht="56.25">
      <c r="A20" s="72" t="s">
        <v>15</v>
      </c>
      <c r="B20" s="73" t="s">
        <v>16</v>
      </c>
      <c r="C20" s="69">
        <f>C21</f>
        <v>0</v>
      </c>
      <c r="D20" s="69">
        <f>D21</f>
        <v>0</v>
      </c>
    </row>
    <row r="21" spans="1:4" s="66" customFormat="1" ht="56.25">
      <c r="A21" s="72" t="s">
        <v>38</v>
      </c>
      <c r="B21" s="73" t="s">
        <v>39</v>
      </c>
      <c r="C21" s="74"/>
      <c r="D21" s="74"/>
    </row>
    <row r="22" spans="1:4" s="66" customFormat="1" ht="56.25">
      <c r="A22" s="72" t="s">
        <v>17</v>
      </c>
      <c r="B22" s="73" t="s">
        <v>18</v>
      </c>
      <c r="C22" s="69">
        <f>C23</f>
        <v>0</v>
      </c>
      <c r="D22" s="69">
        <f>D23</f>
        <v>0</v>
      </c>
    </row>
    <row r="23" spans="1:4" s="66" customFormat="1" ht="56.25">
      <c r="A23" s="72" t="s">
        <v>40</v>
      </c>
      <c r="B23" s="73" t="s">
        <v>41</v>
      </c>
      <c r="C23" s="74"/>
      <c r="D23" s="74"/>
    </row>
    <row r="24" spans="1:4" s="66" customFormat="1" ht="37.5">
      <c r="A24" s="70" t="s">
        <v>19</v>
      </c>
      <c r="B24" s="71" t="s">
        <v>20</v>
      </c>
      <c r="C24" s="69">
        <f>C25+C29</f>
        <v>0</v>
      </c>
      <c r="D24" s="69">
        <f>D25+D29</f>
        <v>0</v>
      </c>
    </row>
    <row r="25" spans="1:4" s="66" customFormat="1" ht="18.75">
      <c r="A25" s="72" t="s">
        <v>21</v>
      </c>
      <c r="B25" s="73" t="s">
        <v>22</v>
      </c>
      <c r="C25" s="69">
        <f aca="true" t="shared" si="0" ref="C25:D27">C26</f>
        <v>0</v>
      </c>
      <c r="D25" s="69">
        <f t="shared" si="0"/>
        <v>0</v>
      </c>
    </row>
    <row r="26" spans="1:4" s="66" customFormat="1" ht="18.75">
      <c r="A26" s="72" t="s">
        <v>23</v>
      </c>
      <c r="B26" s="73" t="s">
        <v>24</v>
      </c>
      <c r="C26" s="69">
        <f t="shared" si="0"/>
        <v>0</v>
      </c>
      <c r="D26" s="69">
        <f t="shared" si="0"/>
        <v>0</v>
      </c>
    </row>
    <row r="27" spans="1:4" s="66" customFormat="1" ht="37.5">
      <c r="A27" s="72" t="s">
        <v>25</v>
      </c>
      <c r="B27" s="73" t="s">
        <v>26</v>
      </c>
      <c r="C27" s="69">
        <f t="shared" si="0"/>
        <v>0</v>
      </c>
      <c r="D27" s="69">
        <f t="shared" si="0"/>
        <v>0</v>
      </c>
    </row>
    <row r="28" spans="1:4" s="66" customFormat="1" ht="37.5">
      <c r="A28" s="72" t="s">
        <v>42</v>
      </c>
      <c r="B28" s="73" t="s">
        <v>45</v>
      </c>
      <c r="C28" s="74"/>
      <c r="D28" s="74"/>
    </row>
    <row r="29" spans="1:4" s="66" customFormat="1" ht="18.75">
      <c r="A29" s="72" t="s">
        <v>27</v>
      </c>
      <c r="B29" s="73" t="s">
        <v>28</v>
      </c>
      <c r="C29" s="69">
        <f aca="true" t="shared" si="1" ref="C29:D31">C30</f>
        <v>0</v>
      </c>
      <c r="D29" s="69">
        <f t="shared" si="1"/>
        <v>0</v>
      </c>
    </row>
    <row r="30" spans="1:4" s="66" customFormat="1" ht="18.75">
      <c r="A30" s="72" t="s">
        <v>29</v>
      </c>
      <c r="B30" s="73" t="s">
        <v>30</v>
      </c>
      <c r="C30" s="69">
        <f t="shared" si="1"/>
        <v>0</v>
      </c>
      <c r="D30" s="69">
        <f t="shared" si="1"/>
        <v>0</v>
      </c>
    </row>
    <row r="31" spans="1:4" s="66" customFormat="1" ht="37.5">
      <c r="A31" s="72" t="s">
        <v>31</v>
      </c>
      <c r="B31" s="73" t="s">
        <v>32</v>
      </c>
      <c r="C31" s="69">
        <f t="shared" si="1"/>
        <v>0</v>
      </c>
      <c r="D31" s="69">
        <f t="shared" si="1"/>
        <v>0</v>
      </c>
    </row>
    <row r="32" spans="1:4" s="66" customFormat="1" ht="37.5">
      <c r="A32" s="72" t="s">
        <v>43</v>
      </c>
      <c r="B32" s="73" t="s">
        <v>44</v>
      </c>
      <c r="C32" s="74"/>
      <c r="D32" s="74"/>
    </row>
    <row r="33" spans="1:4" s="66" customFormat="1" ht="18.75">
      <c r="A33" s="75"/>
      <c r="B33" s="76"/>
      <c r="C33" s="77"/>
      <c r="D33" s="77"/>
    </row>
    <row r="34" spans="1:4" s="66" customFormat="1" ht="18.75">
      <c r="A34" s="75"/>
      <c r="B34" s="76"/>
      <c r="C34" s="77"/>
      <c r="D34" s="77"/>
    </row>
    <row r="35" spans="1:4" s="66" customFormat="1" ht="18.75">
      <c r="A35" s="75"/>
      <c r="B35" s="76"/>
      <c r="C35" s="77"/>
      <c r="D35" s="77"/>
    </row>
    <row r="36" spans="1:4" s="66" customFormat="1" ht="18.75">
      <c r="A36" s="75"/>
      <c r="B36" s="76"/>
      <c r="C36" s="77"/>
      <c r="D36" s="77"/>
    </row>
    <row r="37" spans="1:4" s="66" customFormat="1" ht="18.75">
      <c r="A37" s="75"/>
      <c r="B37" s="76"/>
      <c r="C37" s="77"/>
      <c r="D37" s="77"/>
    </row>
    <row r="38" spans="1:4" s="66" customFormat="1" ht="18.75">
      <c r="A38" s="75"/>
      <c r="B38" s="76"/>
      <c r="C38" s="77"/>
      <c r="D38" s="77"/>
    </row>
    <row r="39" spans="1:4" s="66" customFormat="1" ht="18.75">
      <c r="A39" s="75"/>
      <c r="B39" s="76"/>
      <c r="C39" s="77"/>
      <c r="D39" s="77"/>
    </row>
    <row r="40" spans="1:4" s="66" customFormat="1" ht="18.75">
      <c r="A40" s="75"/>
      <c r="B40" s="76"/>
      <c r="C40" s="77"/>
      <c r="D40" s="77"/>
    </row>
    <row r="41" spans="1:4" s="66" customFormat="1" ht="18.75">
      <c r="A41" s="75"/>
      <c r="B41" s="76"/>
      <c r="C41" s="77"/>
      <c r="D41" s="77"/>
    </row>
    <row r="42" spans="1:4" s="66" customFormat="1" ht="18.75">
      <c r="A42" s="75"/>
      <c r="B42" s="76"/>
      <c r="C42" s="77"/>
      <c r="D42" s="77"/>
    </row>
    <row r="43" spans="1:4" s="66" customFormat="1" ht="18.75">
      <c r="A43" s="75"/>
      <c r="B43" s="76"/>
      <c r="C43" s="77"/>
      <c r="D43" s="77"/>
    </row>
    <row r="44" spans="1:4" s="66" customFormat="1" ht="18.75">
      <c r="A44" s="75"/>
      <c r="B44" s="76"/>
      <c r="C44" s="77"/>
      <c r="D44" s="77"/>
    </row>
    <row r="45" spans="1:4" s="66" customFormat="1" ht="18.75">
      <c r="A45" s="75"/>
      <c r="B45" s="76"/>
      <c r="C45" s="77"/>
      <c r="D45" s="77"/>
    </row>
    <row r="46" ht="15">
      <c r="C46" s="61"/>
    </row>
    <row r="47" ht="15">
      <c r="C47" s="61"/>
    </row>
    <row r="48" ht="15">
      <c r="C48" s="61"/>
    </row>
    <row r="49" ht="15">
      <c r="C49" s="61"/>
    </row>
    <row r="50" ht="15">
      <c r="C50" s="61"/>
    </row>
    <row r="51" ht="15">
      <c r="C51" s="61"/>
    </row>
    <row r="52" ht="15">
      <c r="C52" s="61"/>
    </row>
    <row r="53" ht="15">
      <c r="C53" s="61"/>
    </row>
    <row r="54" ht="15">
      <c r="C54" s="61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4"/>
  <sheetViews>
    <sheetView tabSelected="1" view="pageBreakPreview" zoomScale="60" zoomScaleNormal="70" zoomScalePageLayoutView="0" workbookViewId="0" topLeftCell="A1">
      <selection activeCell="O18" sqref="O18"/>
    </sheetView>
  </sheetViews>
  <sheetFormatPr defaultColWidth="9.140625" defaultRowHeight="15"/>
  <cols>
    <col min="1" max="1" width="133.00390625" style="6" customWidth="1"/>
    <col min="2" max="2" width="8.7109375" style="8" customWidth="1"/>
    <col min="3" max="3" width="8.7109375" style="9" customWidth="1"/>
    <col min="4" max="4" width="9.140625" style="10" customWidth="1"/>
    <col min="5" max="5" width="13.00390625" style="4" customWidth="1"/>
    <col min="6" max="6" width="11.57421875" style="5" customWidth="1"/>
    <col min="7" max="7" width="9.140625" style="9" customWidth="1"/>
    <col min="8" max="8" width="19.57421875" style="9" customWidth="1"/>
    <col min="9" max="9" width="22.00390625" style="9" hidden="1" customWidth="1"/>
    <col min="10" max="10" width="23.421875" style="11" hidden="1" customWidth="1"/>
    <col min="11" max="11" width="9.140625" style="40" customWidth="1"/>
    <col min="12" max="40" width="9.140625" style="1" customWidth="1"/>
  </cols>
  <sheetData>
    <row r="1" spans="1:10" s="42" customFormat="1" ht="15.75" customHeight="1">
      <c r="A1" s="252" t="s">
        <v>345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42" customFormat="1" ht="15.75" customHeight="1">
      <c r="A2" s="252" t="s">
        <v>275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42" customFormat="1" ht="15.75" customHeight="1">
      <c r="A3" s="252" t="s">
        <v>276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s="43" customFormat="1" ht="16.5" customHeight="1">
      <c r="A4" s="248" t="s">
        <v>347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43" customFormat="1" ht="16.5" customHeight="1">
      <c r="A5" s="248" t="s">
        <v>343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43" customFormat="1" ht="16.5" customHeight="1">
      <c r="A6" s="171"/>
      <c r="B6" s="171"/>
      <c r="C6" s="171"/>
      <c r="D6" s="171"/>
      <c r="E6" s="248" t="s">
        <v>346</v>
      </c>
      <c r="F6" s="248"/>
      <c r="G6" s="248"/>
      <c r="H6" s="248"/>
      <c r="I6" s="248"/>
      <c r="J6" s="248"/>
    </row>
    <row r="7" spans="1:10" s="43" customFormat="1" ht="16.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</row>
    <row r="8" spans="1:10" s="43" customFormat="1" ht="66" customHeight="1">
      <c r="A8" s="254" t="s">
        <v>344</v>
      </c>
      <c r="B8" s="254"/>
      <c r="C8" s="254"/>
      <c r="D8" s="254"/>
      <c r="E8" s="254"/>
      <c r="F8" s="254"/>
      <c r="G8" s="254"/>
      <c r="H8" s="254"/>
      <c r="I8" s="254"/>
      <c r="J8" s="254"/>
    </row>
    <row r="9" spans="1:10" s="2" customFormat="1" ht="15.75">
      <c r="A9" s="44"/>
      <c r="B9" s="45"/>
      <c r="C9" s="46"/>
      <c r="D9" s="46"/>
      <c r="E9" s="46"/>
      <c r="F9" s="46"/>
      <c r="G9" s="189"/>
      <c r="H9" s="239" t="s">
        <v>2</v>
      </c>
      <c r="I9" s="189"/>
      <c r="J9" s="190" t="s">
        <v>2</v>
      </c>
    </row>
    <row r="10" spans="1:40" s="14" customFormat="1" ht="54" customHeight="1">
      <c r="A10" s="113" t="s">
        <v>101</v>
      </c>
      <c r="B10" s="118" t="s">
        <v>50</v>
      </c>
      <c r="C10" s="118" t="s">
        <v>47</v>
      </c>
      <c r="D10" s="80" t="s">
        <v>48</v>
      </c>
      <c r="E10" s="203" t="s">
        <v>100</v>
      </c>
      <c r="F10" s="110"/>
      <c r="G10" s="80" t="s">
        <v>49</v>
      </c>
      <c r="H10" s="80" t="s">
        <v>322</v>
      </c>
      <c r="I10" s="80" t="s">
        <v>320</v>
      </c>
      <c r="J10" s="192" t="s">
        <v>321</v>
      </c>
      <c r="K10" s="4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23" customFormat="1" ht="18.75">
      <c r="A11" s="78" t="s">
        <v>55</v>
      </c>
      <c r="B11" s="79"/>
      <c r="C11" s="80"/>
      <c r="D11" s="80"/>
      <c r="E11" s="81"/>
      <c r="F11" s="82"/>
      <c r="G11" s="80"/>
      <c r="H11" s="156">
        <f>+H12</f>
        <v>1798719</v>
      </c>
      <c r="I11" s="156" t="e">
        <f>+I12</f>
        <v>#REF!</v>
      </c>
      <c r="J11" s="156" t="e">
        <f>+J12</f>
        <v>#REF!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s="23" customFormat="1" ht="18.75">
      <c r="A12" s="78" t="s">
        <v>266</v>
      </c>
      <c r="B12" s="83" t="s">
        <v>51</v>
      </c>
      <c r="C12" s="80"/>
      <c r="D12" s="80"/>
      <c r="E12" s="81"/>
      <c r="F12" s="82"/>
      <c r="G12" s="80"/>
      <c r="H12" s="156">
        <f>H13+H66+H90+H113+H179+H186+H199</f>
        <v>1798719</v>
      </c>
      <c r="I12" s="156" t="e">
        <f>I13+I66+I90+I113+I179+I186+I199+#REF!</f>
        <v>#REF!</v>
      </c>
      <c r="J12" s="156" t="e">
        <f>J13+J66+J90+J113+J179+J186+J199+#REF!</f>
        <v>#REF!</v>
      </c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s="23" customFormat="1" ht="18.75">
      <c r="A13" s="78" t="s">
        <v>56</v>
      </c>
      <c r="B13" s="83" t="s">
        <v>51</v>
      </c>
      <c r="C13" s="80" t="s">
        <v>52</v>
      </c>
      <c r="D13" s="80"/>
      <c r="E13" s="81"/>
      <c r="F13" s="82"/>
      <c r="G13" s="80"/>
      <c r="H13" s="156">
        <f>H14+H19+H26+H32+H37+H42</f>
        <v>990016</v>
      </c>
      <c r="I13" s="156">
        <f>I14+I19+I26+I32+I37+I42</f>
        <v>621400</v>
      </c>
      <c r="J13" s="156">
        <f>J14+J19+J26+J32+J37+J42</f>
        <v>621400</v>
      </c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s="23" customFormat="1" ht="37.5">
      <c r="A14" s="84" t="s">
        <v>57</v>
      </c>
      <c r="B14" s="83" t="s">
        <v>51</v>
      </c>
      <c r="C14" s="80" t="s">
        <v>52</v>
      </c>
      <c r="D14" s="80" t="s">
        <v>53</v>
      </c>
      <c r="E14" s="81"/>
      <c r="F14" s="82"/>
      <c r="G14" s="80"/>
      <c r="H14" s="156">
        <f aca="true" t="shared" si="0" ref="H14:J17">+H15</f>
        <v>195300</v>
      </c>
      <c r="I14" s="156">
        <f t="shared" si="0"/>
        <v>180000</v>
      </c>
      <c r="J14" s="156">
        <f t="shared" si="0"/>
        <v>180000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s="25" customFormat="1" ht="18.75">
      <c r="A15" s="193" t="s">
        <v>108</v>
      </c>
      <c r="B15" s="85" t="s">
        <v>51</v>
      </c>
      <c r="C15" s="86" t="s">
        <v>52</v>
      </c>
      <c r="D15" s="86" t="s">
        <v>53</v>
      </c>
      <c r="E15" s="93" t="s">
        <v>152</v>
      </c>
      <c r="F15" s="186" t="s">
        <v>153</v>
      </c>
      <c r="G15" s="86"/>
      <c r="H15" s="157">
        <f t="shared" si="0"/>
        <v>195300</v>
      </c>
      <c r="I15" s="157">
        <f t="shared" si="0"/>
        <v>180000</v>
      </c>
      <c r="J15" s="157">
        <f t="shared" si="0"/>
        <v>180000</v>
      </c>
      <c r="K15" s="18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s="27" customFormat="1" ht="19.5">
      <c r="A16" s="194" t="s">
        <v>109</v>
      </c>
      <c r="B16" s="87" t="s">
        <v>51</v>
      </c>
      <c r="C16" s="88" t="s">
        <v>52</v>
      </c>
      <c r="D16" s="88" t="s">
        <v>53</v>
      </c>
      <c r="E16" s="90" t="s">
        <v>154</v>
      </c>
      <c r="F16" s="97" t="s">
        <v>153</v>
      </c>
      <c r="G16" s="88"/>
      <c r="H16" s="158">
        <f t="shared" si="0"/>
        <v>195300</v>
      </c>
      <c r="I16" s="158">
        <f t="shared" si="0"/>
        <v>180000</v>
      </c>
      <c r="J16" s="158">
        <f t="shared" si="0"/>
        <v>180000</v>
      </c>
      <c r="K16" s="1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s="27" customFormat="1" ht="19.5">
      <c r="A17" s="194" t="s">
        <v>103</v>
      </c>
      <c r="B17" s="87" t="s">
        <v>51</v>
      </c>
      <c r="C17" s="88" t="s">
        <v>52</v>
      </c>
      <c r="D17" s="88" t="s">
        <v>53</v>
      </c>
      <c r="E17" s="90" t="s">
        <v>154</v>
      </c>
      <c r="F17" s="97" t="s">
        <v>155</v>
      </c>
      <c r="G17" s="88"/>
      <c r="H17" s="158">
        <f t="shared" si="0"/>
        <v>195300</v>
      </c>
      <c r="I17" s="158">
        <f t="shared" si="0"/>
        <v>180000</v>
      </c>
      <c r="J17" s="158">
        <f t="shared" si="0"/>
        <v>180000</v>
      </c>
      <c r="K17" s="12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s="27" customFormat="1" ht="48.75" customHeight="1">
      <c r="A18" s="89" t="s">
        <v>59</v>
      </c>
      <c r="B18" s="79" t="s">
        <v>51</v>
      </c>
      <c r="C18" s="79" t="s">
        <v>52</v>
      </c>
      <c r="D18" s="79" t="s">
        <v>53</v>
      </c>
      <c r="E18" s="90" t="s">
        <v>154</v>
      </c>
      <c r="F18" s="97" t="s">
        <v>155</v>
      </c>
      <c r="G18" s="88" t="s">
        <v>54</v>
      </c>
      <c r="H18" s="158">
        <v>195300</v>
      </c>
      <c r="I18" s="158">
        <v>180000</v>
      </c>
      <c r="J18" s="158">
        <v>180000</v>
      </c>
      <c r="K18" s="1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s="27" customFormat="1" ht="37.5">
      <c r="A19" s="84" t="s">
        <v>69</v>
      </c>
      <c r="B19" s="83" t="s">
        <v>51</v>
      </c>
      <c r="C19" s="80" t="s">
        <v>52</v>
      </c>
      <c r="D19" s="80" t="s">
        <v>58</v>
      </c>
      <c r="E19" s="81"/>
      <c r="F19" s="82"/>
      <c r="G19" s="80"/>
      <c r="H19" s="156">
        <f aca="true" t="shared" si="1" ref="H19:J21">+H20</f>
        <v>392732</v>
      </c>
      <c r="I19" s="156">
        <f t="shared" si="1"/>
        <v>365000</v>
      </c>
      <c r="J19" s="156">
        <f t="shared" si="1"/>
        <v>365000</v>
      </c>
      <c r="K19" s="12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s="27" customFormat="1" ht="29.25" customHeight="1">
      <c r="A20" s="193" t="s">
        <v>110</v>
      </c>
      <c r="B20" s="85" t="s">
        <v>51</v>
      </c>
      <c r="C20" s="86" t="s">
        <v>52</v>
      </c>
      <c r="D20" s="86" t="s">
        <v>58</v>
      </c>
      <c r="E20" s="93" t="s">
        <v>156</v>
      </c>
      <c r="F20" s="186" t="s">
        <v>153</v>
      </c>
      <c r="G20" s="86"/>
      <c r="H20" s="157">
        <f t="shared" si="1"/>
        <v>392732</v>
      </c>
      <c r="I20" s="157">
        <f t="shared" si="1"/>
        <v>365000</v>
      </c>
      <c r="J20" s="157">
        <f t="shared" si="1"/>
        <v>365000</v>
      </c>
      <c r="K20" s="12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s="27" customFormat="1" ht="33.75" customHeight="1">
      <c r="A21" s="194" t="s">
        <v>111</v>
      </c>
      <c r="B21" s="87" t="s">
        <v>51</v>
      </c>
      <c r="C21" s="88" t="s">
        <v>52</v>
      </c>
      <c r="D21" s="88" t="s">
        <v>58</v>
      </c>
      <c r="E21" s="90" t="s">
        <v>157</v>
      </c>
      <c r="F21" s="97" t="s">
        <v>153</v>
      </c>
      <c r="G21" s="88"/>
      <c r="H21" s="158">
        <f t="shared" si="1"/>
        <v>392732</v>
      </c>
      <c r="I21" s="158">
        <f t="shared" si="1"/>
        <v>365000</v>
      </c>
      <c r="J21" s="158">
        <f t="shared" si="1"/>
        <v>365000</v>
      </c>
      <c r="K21" s="12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11" s="26" customFormat="1" ht="27" customHeight="1">
      <c r="A22" s="194" t="s">
        <v>103</v>
      </c>
      <c r="B22" s="87" t="s">
        <v>51</v>
      </c>
      <c r="C22" s="88" t="s">
        <v>52</v>
      </c>
      <c r="D22" s="88" t="s">
        <v>58</v>
      </c>
      <c r="E22" s="90" t="s">
        <v>157</v>
      </c>
      <c r="F22" s="97" t="s">
        <v>155</v>
      </c>
      <c r="G22" s="88"/>
      <c r="H22" s="158">
        <f>SUM(H23:H25)</f>
        <v>392732</v>
      </c>
      <c r="I22" s="158">
        <f>SUM(I23:I25)</f>
        <v>365000</v>
      </c>
      <c r="J22" s="158">
        <f>SUM(J23:J25)</f>
        <v>365000</v>
      </c>
      <c r="K22" s="12"/>
    </row>
    <row r="23" spans="1:11" s="26" customFormat="1" ht="44.25" customHeight="1">
      <c r="A23" s="89" t="s">
        <v>59</v>
      </c>
      <c r="B23" s="79" t="s">
        <v>51</v>
      </c>
      <c r="C23" s="79" t="s">
        <v>52</v>
      </c>
      <c r="D23" s="79" t="s">
        <v>58</v>
      </c>
      <c r="E23" s="90" t="s">
        <v>157</v>
      </c>
      <c r="F23" s="97" t="s">
        <v>155</v>
      </c>
      <c r="G23" s="88" t="s">
        <v>54</v>
      </c>
      <c r="H23" s="158">
        <v>392732</v>
      </c>
      <c r="I23" s="158">
        <v>350000</v>
      </c>
      <c r="J23" s="158">
        <v>350000</v>
      </c>
      <c r="K23" s="12"/>
    </row>
    <row r="24" spans="1:11" s="26" customFormat="1" ht="23.25" customHeight="1" hidden="1">
      <c r="A24" s="182" t="s">
        <v>158</v>
      </c>
      <c r="B24" s="79" t="s">
        <v>51</v>
      </c>
      <c r="C24" s="79" t="s">
        <v>52</v>
      </c>
      <c r="D24" s="79" t="s">
        <v>58</v>
      </c>
      <c r="E24" s="90" t="s">
        <v>157</v>
      </c>
      <c r="F24" s="97" t="s">
        <v>155</v>
      </c>
      <c r="G24" s="88" t="s">
        <v>61</v>
      </c>
      <c r="H24" s="158">
        <v>0</v>
      </c>
      <c r="I24" s="158">
        <v>15000</v>
      </c>
      <c r="J24" s="158">
        <v>15000</v>
      </c>
      <c r="K24" s="12"/>
    </row>
    <row r="25" spans="1:11" s="26" customFormat="1" ht="25.5" customHeight="1" hidden="1">
      <c r="A25" s="91" t="s">
        <v>62</v>
      </c>
      <c r="B25" s="79" t="s">
        <v>51</v>
      </c>
      <c r="C25" s="79" t="s">
        <v>52</v>
      </c>
      <c r="D25" s="79" t="s">
        <v>58</v>
      </c>
      <c r="E25" s="90" t="s">
        <v>157</v>
      </c>
      <c r="F25" s="97" t="s">
        <v>155</v>
      </c>
      <c r="G25" s="88" t="s">
        <v>63</v>
      </c>
      <c r="H25" s="158">
        <v>0</v>
      </c>
      <c r="I25" s="158">
        <v>0</v>
      </c>
      <c r="J25" s="158">
        <v>0</v>
      </c>
      <c r="K25" s="12"/>
    </row>
    <row r="26" spans="1:11" s="26" customFormat="1" ht="37.5" customHeight="1" hidden="1">
      <c r="A26" s="92" t="s">
        <v>70</v>
      </c>
      <c r="B26" s="83" t="s">
        <v>51</v>
      </c>
      <c r="C26" s="83" t="s">
        <v>52</v>
      </c>
      <c r="D26" s="83" t="s">
        <v>64</v>
      </c>
      <c r="E26" s="93"/>
      <c r="F26" s="186"/>
      <c r="G26" s="83"/>
      <c r="H26" s="159">
        <f>+H27</f>
        <v>0</v>
      </c>
      <c r="I26" s="159">
        <f>+I27</f>
        <v>0</v>
      </c>
      <c r="J26" s="159">
        <f>+J27</f>
        <v>0</v>
      </c>
      <c r="K26" s="12"/>
    </row>
    <row r="27" spans="1:40" s="27" customFormat="1" ht="19.5" customHeight="1" hidden="1">
      <c r="A27" s="193" t="s">
        <v>112</v>
      </c>
      <c r="B27" s="85" t="s">
        <v>51</v>
      </c>
      <c r="C27" s="86" t="s">
        <v>52</v>
      </c>
      <c r="D27" s="86" t="s">
        <v>64</v>
      </c>
      <c r="E27" s="93" t="s">
        <v>160</v>
      </c>
      <c r="F27" s="186" t="s">
        <v>153</v>
      </c>
      <c r="G27" s="86"/>
      <c r="H27" s="157">
        <f>H28</f>
        <v>0</v>
      </c>
      <c r="I27" s="157">
        <f>I28</f>
        <v>0</v>
      </c>
      <c r="J27" s="157">
        <f>J28</f>
        <v>0</v>
      </c>
      <c r="K27" s="12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s="27" customFormat="1" ht="19.5" customHeight="1" hidden="1">
      <c r="A28" s="194" t="s">
        <v>114</v>
      </c>
      <c r="B28" s="87" t="s">
        <v>51</v>
      </c>
      <c r="C28" s="88" t="s">
        <v>52</v>
      </c>
      <c r="D28" s="88" t="s">
        <v>64</v>
      </c>
      <c r="E28" s="90" t="s">
        <v>161</v>
      </c>
      <c r="F28" s="97" t="s">
        <v>153</v>
      </c>
      <c r="G28" s="88"/>
      <c r="H28" s="158">
        <f>+H29</f>
        <v>0</v>
      </c>
      <c r="I28" s="158">
        <f>+I29</f>
        <v>0</v>
      </c>
      <c r="J28" s="158">
        <f>+J29</f>
        <v>0</v>
      </c>
      <c r="K28" s="12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11" s="26" customFormat="1" ht="37.5" customHeight="1" hidden="1">
      <c r="A29" s="195" t="s">
        <v>116</v>
      </c>
      <c r="B29" s="87" t="s">
        <v>51</v>
      </c>
      <c r="C29" s="88" t="s">
        <v>52</v>
      </c>
      <c r="D29" s="88" t="s">
        <v>64</v>
      </c>
      <c r="E29" s="90" t="s">
        <v>113</v>
      </c>
      <c r="F29" s="97" t="s">
        <v>115</v>
      </c>
      <c r="G29" s="88"/>
      <c r="H29" s="158">
        <f>SUM(H30:H31)</f>
        <v>0</v>
      </c>
      <c r="I29" s="158">
        <f>SUM(I30:I31)</f>
        <v>0</v>
      </c>
      <c r="J29" s="158">
        <f>SUM(J30:J31)</f>
        <v>0</v>
      </c>
      <c r="K29" s="12"/>
    </row>
    <row r="30" spans="1:15" s="26" customFormat="1" ht="27.75" customHeight="1" hidden="1">
      <c r="A30" s="89" t="s">
        <v>65</v>
      </c>
      <c r="B30" s="79" t="s">
        <v>51</v>
      </c>
      <c r="C30" s="79" t="s">
        <v>52</v>
      </c>
      <c r="D30" s="79" t="s">
        <v>64</v>
      </c>
      <c r="E30" s="90" t="s">
        <v>113</v>
      </c>
      <c r="F30" s="97" t="s">
        <v>115</v>
      </c>
      <c r="G30" s="88" t="s">
        <v>66</v>
      </c>
      <c r="H30" s="158"/>
      <c r="I30" s="158"/>
      <c r="J30" s="158"/>
      <c r="K30" s="123" t="s">
        <v>143</v>
      </c>
      <c r="L30" s="124"/>
      <c r="M30" s="124"/>
      <c r="N30" s="124"/>
      <c r="O30" s="124"/>
    </row>
    <row r="31" spans="1:11" s="26" customFormat="1" ht="19.5" customHeight="1" hidden="1">
      <c r="A31" s="91"/>
      <c r="B31" s="79"/>
      <c r="C31" s="79"/>
      <c r="D31" s="79"/>
      <c r="E31" s="90"/>
      <c r="F31" s="97"/>
      <c r="G31" s="88" t="s">
        <v>142</v>
      </c>
      <c r="H31" s="158"/>
      <c r="I31" s="158"/>
      <c r="J31" s="158"/>
      <c r="K31" s="12"/>
    </row>
    <row r="32" spans="1:11" s="22" customFormat="1" ht="18.75" customHeight="1" hidden="1">
      <c r="A32" s="84" t="s">
        <v>67</v>
      </c>
      <c r="B32" s="83" t="s">
        <v>51</v>
      </c>
      <c r="C32" s="80" t="s">
        <v>52</v>
      </c>
      <c r="D32" s="80" t="s">
        <v>68</v>
      </c>
      <c r="E32" s="81"/>
      <c r="F32" s="82"/>
      <c r="G32" s="94"/>
      <c r="H32" s="156">
        <f aca="true" t="shared" si="2" ref="H32:J33">H33</f>
        <v>0</v>
      </c>
      <c r="I32" s="156">
        <f t="shared" si="2"/>
        <v>0</v>
      </c>
      <c r="J32" s="156">
        <f t="shared" si="2"/>
        <v>0</v>
      </c>
      <c r="K32" s="21"/>
    </row>
    <row r="33" spans="1:11" s="22" customFormat="1" ht="18.75" customHeight="1" hidden="1">
      <c r="A33" s="196" t="s">
        <v>119</v>
      </c>
      <c r="B33" s="85" t="s">
        <v>51</v>
      </c>
      <c r="C33" s="80" t="s">
        <v>52</v>
      </c>
      <c r="D33" s="80" t="s">
        <v>68</v>
      </c>
      <c r="E33" s="81" t="s">
        <v>162</v>
      </c>
      <c r="F33" s="82" t="s">
        <v>153</v>
      </c>
      <c r="G33" s="80"/>
      <c r="H33" s="156">
        <f t="shared" si="2"/>
        <v>0</v>
      </c>
      <c r="I33" s="156">
        <f t="shared" si="2"/>
        <v>0</v>
      </c>
      <c r="J33" s="156">
        <f t="shared" si="2"/>
        <v>0</v>
      </c>
      <c r="K33" s="21"/>
    </row>
    <row r="34" spans="1:40" s="27" customFormat="1" ht="19.5" customHeight="1" hidden="1">
      <c r="A34" s="194" t="s">
        <v>122</v>
      </c>
      <c r="B34" s="87" t="s">
        <v>51</v>
      </c>
      <c r="C34" s="88" t="s">
        <v>52</v>
      </c>
      <c r="D34" s="88" t="s">
        <v>68</v>
      </c>
      <c r="E34" s="90" t="s">
        <v>163</v>
      </c>
      <c r="F34" s="97" t="s">
        <v>153</v>
      </c>
      <c r="G34" s="88"/>
      <c r="H34" s="158">
        <f aca="true" t="shared" si="3" ref="H34:J35">+H35</f>
        <v>0</v>
      </c>
      <c r="I34" s="158">
        <f t="shared" si="3"/>
        <v>0</v>
      </c>
      <c r="J34" s="158">
        <f t="shared" si="3"/>
        <v>0</v>
      </c>
      <c r="K34" s="1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s="27" customFormat="1" ht="19.5" customHeight="1" hidden="1">
      <c r="A35" s="194" t="s">
        <v>123</v>
      </c>
      <c r="B35" s="87" t="s">
        <v>51</v>
      </c>
      <c r="C35" s="88" t="s">
        <v>52</v>
      </c>
      <c r="D35" s="88" t="s">
        <v>68</v>
      </c>
      <c r="E35" s="90" t="s">
        <v>163</v>
      </c>
      <c r="F35" s="97" t="s">
        <v>164</v>
      </c>
      <c r="G35" s="88"/>
      <c r="H35" s="158">
        <f t="shared" si="3"/>
        <v>0</v>
      </c>
      <c r="I35" s="158">
        <f t="shared" si="3"/>
        <v>0</v>
      </c>
      <c r="J35" s="158">
        <f t="shared" si="3"/>
        <v>0</v>
      </c>
      <c r="K35" s="12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11" s="22" customFormat="1" ht="18" customHeight="1" hidden="1">
      <c r="A36" s="182" t="s">
        <v>158</v>
      </c>
      <c r="B36" s="79" t="s">
        <v>51</v>
      </c>
      <c r="C36" s="79" t="s">
        <v>52</v>
      </c>
      <c r="D36" s="79" t="s">
        <v>68</v>
      </c>
      <c r="E36" s="90" t="s">
        <v>163</v>
      </c>
      <c r="F36" s="97" t="s">
        <v>164</v>
      </c>
      <c r="G36" s="79" t="s">
        <v>61</v>
      </c>
      <c r="H36" s="160"/>
      <c r="I36" s="160"/>
      <c r="J36" s="160"/>
      <c r="K36" s="21" t="s">
        <v>136</v>
      </c>
    </row>
    <row r="37" spans="1:11" s="20" customFormat="1" ht="39" customHeight="1">
      <c r="A37" s="92" t="s">
        <v>124</v>
      </c>
      <c r="B37" s="83" t="s">
        <v>51</v>
      </c>
      <c r="C37" s="83" t="s">
        <v>52</v>
      </c>
      <c r="D37" s="95">
        <v>11</v>
      </c>
      <c r="E37" s="81"/>
      <c r="F37" s="82"/>
      <c r="G37" s="79"/>
      <c r="H37" s="156">
        <f aca="true" t="shared" si="4" ref="H37:J40">H38</f>
        <v>1000</v>
      </c>
      <c r="I37" s="156">
        <f t="shared" si="4"/>
        <v>1000</v>
      </c>
      <c r="J37" s="156">
        <f t="shared" si="4"/>
        <v>1000</v>
      </c>
      <c r="K37" s="16"/>
    </row>
    <row r="38" spans="1:11" s="20" customFormat="1" ht="25.5" customHeight="1">
      <c r="A38" s="89" t="s">
        <v>71</v>
      </c>
      <c r="B38" s="85" t="s">
        <v>51</v>
      </c>
      <c r="C38" s="79" t="s">
        <v>52</v>
      </c>
      <c r="D38" s="98">
        <v>11</v>
      </c>
      <c r="E38" s="96" t="s">
        <v>313</v>
      </c>
      <c r="F38" s="173" t="s">
        <v>153</v>
      </c>
      <c r="G38" s="79"/>
      <c r="H38" s="161">
        <f t="shared" si="4"/>
        <v>1000</v>
      </c>
      <c r="I38" s="161">
        <f t="shared" si="4"/>
        <v>1000</v>
      </c>
      <c r="J38" s="161">
        <f t="shared" si="4"/>
        <v>1000</v>
      </c>
      <c r="K38" s="16"/>
    </row>
    <row r="39" spans="1:11" s="20" customFormat="1" ht="27.75" customHeight="1">
      <c r="A39" s="89" t="s">
        <v>72</v>
      </c>
      <c r="B39" s="87" t="s">
        <v>51</v>
      </c>
      <c r="C39" s="79" t="s">
        <v>52</v>
      </c>
      <c r="D39" s="98">
        <v>11</v>
      </c>
      <c r="E39" s="96" t="s">
        <v>314</v>
      </c>
      <c r="F39" s="97" t="s">
        <v>153</v>
      </c>
      <c r="G39" s="79"/>
      <c r="H39" s="161">
        <f t="shared" si="4"/>
        <v>1000</v>
      </c>
      <c r="I39" s="161">
        <f t="shared" si="4"/>
        <v>1000</v>
      </c>
      <c r="J39" s="161">
        <f t="shared" si="4"/>
        <v>1000</v>
      </c>
      <c r="K39" s="16"/>
    </row>
    <row r="40" spans="1:11" s="20" customFormat="1" ht="33.75" customHeight="1">
      <c r="A40" s="91" t="s">
        <v>125</v>
      </c>
      <c r="B40" s="87" t="s">
        <v>51</v>
      </c>
      <c r="C40" s="79" t="s">
        <v>52</v>
      </c>
      <c r="D40" s="98">
        <v>11</v>
      </c>
      <c r="E40" s="96" t="s">
        <v>314</v>
      </c>
      <c r="F40" s="214" t="s">
        <v>315</v>
      </c>
      <c r="G40" s="79"/>
      <c r="H40" s="161">
        <f t="shared" si="4"/>
        <v>1000</v>
      </c>
      <c r="I40" s="161">
        <f t="shared" si="4"/>
        <v>1000</v>
      </c>
      <c r="J40" s="161">
        <f t="shared" si="4"/>
        <v>1000</v>
      </c>
      <c r="K40" s="16"/>
    </row>
    <row r="41" spans="1:11" s="20" customFormat="1" ht="30" customHeight="1">
      <c r="A41" s="91" t="s">
        <v>62</v>
      </c>
      <c r="B41" s="79" t="s">
        <v>51</v>
      </c>
      <c r="C41" s="79" t="s">
        <v>52</v>
      </c>
      <c r="D41" s="98">
        <v>11</v>
      </c>
      <c r="E41" s="96" t="s">
        <v>314</v>
      </c>
      <c r="F41" s="214" t="s">
        <v>315</v>
      </c>
      <c r="G41" s="79" t="s">
        <v>63</v>
      </c>
      <c r="H41" s="162">
        <v>1000</v>
      </c>
      <c r="I41" s="162">
        <v>1000</v>
      </c>
      <c r="J41" s="162">
        <v>1000</v>
      </c>
      <c r="K41" s="16"/>
    </row>
    <row r="42" spans="1:11" s="20" customFormat="1" ht="24" customHeight="1">
      <c r="A42" s="84" t="s">
        <v>73</v>
      </c>
      <c r="B42" s="83" t="s">
        <v>51</v>
      </c>
      <c r="C42" s="80" t="s">
        <v>52</v>
      </c>
      <c r="D42" s="80" t="s">
        <v>74</v>
      </c>
      <c r="E42" s="109"/>
      <c r="F42" s="110"/>
      <c r="G42" s="80"/>
      <c r="H42" s="156">
        <f>H43+H47+H53+H58+H62</f>
        <v>400984</v>
      </c>
      <c r="I42" s="156">
        <f>I43+I47+I53+I58+I62</f>
        <v>75400</v>
      </c>
      <c r="J42" s="156">
        <f>J43+J47+J53+J58+J62</f>
        <v>75400</v>
      </c>
      <c r="K42" s="16"/>
    </row>
    <row r="43" spans="1:11" s="28" customFormat="1" ht="18.75" customHeight="1" hidden="1">
      <c r="A43" s="92"/>
      <c r="B43" s="85"/>
      <c r="C43" s="83"/>
      <c r="D43" s="83"/>
      <c r="E43" s="185"/>
      <c r="F43" s="82"/>
      <c r="G43" s="83"/>
      <c r="H43" s="156"/>
      <c r="I43" s="156"/>
      <c r="J43" s="156"/>
      <c r="K43" s="3"/>
    </row>
    <row r="44" spans="1:11" s="28" customFormat="1" ht="18.75" customHeight="1" hidden="1">
      <c r="A44" s="89"/>
      <c r="B44" s="87"/>
      <c r="C44" s="79"/>
      <c r="D44" s="79"/>
      <c r="E44" s="96"/>
      <c r="F44" s="97"/>
      <c r="G44" s="79"/>
      <c r="H44" s="161"/>
      <c r="I44" s="161"/>
      <c r="J44" s="161"/>
      <c r="K44" s="3"/>
    </row>
    <row r="45" spans="1:11" s="20" customFormat="1" ht="18.75" customHeight="1" hidden="1">
      <c r="A45" s="99"/>
      <c r="B45" s="87"/>
      <c r="C45" s="79"/>
      <c r="D45" s="79"/>
      <c r="E45" s="96"/>
      <c r="F45" s="214"/>
      <c r="G45" s="79"/>
      <c r="H45" s="161"/>
      <c r="I45" s="161"/>
      <c r="J45" s="161"/>
      <c r="K45" s="16"/>
    </row>
    <row r="46" spans="1:11" s="20" customFormat="1" ht="18.75" customHeight="1" hidden="1">
      <c r="A46" s="91"/>
      <c r="B46" s="79"/>
      <c r="C46" s="79"/>
      <c r="D46" s="79"/>
      <c r="E46" s="96"/>
      <c r="F46" s="214"/>
      <c r="G46" s="79"/>
      <c r="H46" s="162"/>
      <c r="I46" s="162"/>
      <c r="J46" s="162"/>
      <c r="K46" s="16"/>
    </row>
    <row r="47" spans="1:11" s="28" customFormat="1" ht="60.75" customHeight="1">
      <c r="A47" s="92" t="s">
        <v>316</v>
      </c>
      <c r="B47" s="85" t="s">
        <v>51</v>
      </c>
      <c r="C47" s="83" t="s">
        <v>52</v>
      </c>
      <c r="D47" s="83" t="s">
        <v>74</v>
      </c>
      <c r="E47" s="185" t="s">
        <v>170</v>
      </c>
      <c r="F47" s="82" t="s">
        <v>153</v>
      </c>
      <c r="G47" s="83"/>
      <c r="H47" s="156">
        <f>+H48</f>
        <v>165669</v>
      </c>
      <c r="I47" s="156">
        <f>+I48</f>
        <v>35400</v>
      </c>
      <c r="J47" s="156">
        <f>+J48</f>
        <v>35400</v>
      </c>
      <c r="K47" s="3"/>
    </row>
    <row r="48" spans="1:11" s="28" customFormat="1" ht="60.75" customHeight="1">
      <c r="A48" s="89" t="s">
        <v>317</v>
      </c>
      <c r="B48" s="87" t="s">
        <v>51</v>
      </c>
      <c r="C48" s="79" t="s">
        <v>52</v>
      </c>
      <c r="D48" s="79" t="s">
        <v>74</v>
      </c>
      <c r="E48" s="96" t="s">
        <v>171</v>
      </c>
      <c r="F48" s="173" t="s">
        <v>153</v>
      </c>
      <c r="G48" s="79"/>
      <c r="H48" s="161">
        <f>+H50</f>
        <v>165669</v>
      </c>
      <c r="I48" s="161">
        <f>+I50</f>
        <v>35400</v>
      </c>
      <c r="J48" s="161">
        <f>+J50</f>
        <v>35400</v>
      </c>
      <c r="K48" s="3"/>
    </row>
    <row r="49" spans="1:11" s="28" customFormat="1" ht="58.5" customHeight="1">
      <c r="A49" s="187" t="s">
        <v>264</v>
      </c>
      <c r="B49" s="87" t="s">
        <v>51</v>
      </c>
      <c r="C49" s="79" t="s">
        <v>52</v>
      </c>
      <c r="D49" s="79" t="s">
        <v>74</v>
      </c>
      <c r="E49" s="96" t="s">
        <v>210</v>
      </c>
      <c r="F49" s="173" t="s">
        <v>153</v>
      </c>
      <c r="G49" s="79"/>
      <c r="H49" s="161">
        <f>H50</f>
        <v>165669</v>
      </c>
      <c r="I49" s="161">
        <f>I50</f>
        <v>35400</v>
      </c>
      <c r="J49" s="161">
        <f>J50</f>
        <v>35400</v>
      </c>
      <c r="K49" s="3"/>
    </row>
    <row r="50" spans="1:251" s="26" customFormat="1" ht="33.75" customHeight="1">
      <c r="A50" s="175" t="s">
        <v>106</v>
      </c>
      <c r="B50" s="87" t="s">
        <v>51</v>
      </c>
      <c r="C50" s="88" t="s">
        <v>52</v>
      </c>
      <c r="D50" s="88" t="s">
        <v>74</v>
      </c>
      <c r="E50" s="90" t="s">
        <v>210</v>
      </c>
      <c r="F50" s="97" t="s">
        <v>211</v>
      </c>
      <c r="G50" s="121"/>
      <c r="H50" s="179">
        <f>H51+H52</f>
        <v>165669</v>
      </c>
      <c r="I50" s="179">
        <f>I51+I52</f>
        <v>35400</v>
      </c>
      <c r="J50" s="179">
        <f>J51+J52</f>
        <v>35400</v>
      </c>
      <c r="K50" s="3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</row>
    <row r="51" spans="1:251" s="26" customFormat="1" ht="56.25" customHeight="1" hidden="1">
      <c r="A51" s="125" t="s">
        <v>59</v>
      </c>
      <c r="B51" s="126" t="s">
        <v>51</v>
      </c>
      <c r="C51" s="127" t="s">
        <v>52</v>
      </c>
      <c r="D51" s="127" t="s">
        <v>74</v>
      </c>
      <c r="E51" s="205" t="s">
        <v>212</v>
      </c>
      <c r="F51" s="211"/>
      <c r="G51" s="197" t="s">
        <v>54</v>
      </c>
      <c r="H51" s="163"/>
      <c r="I51" s="163"/>
      <c r="J51" s="163"/>
      <c r="K51" s="3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</row>
    <row r="52" spans="1:251" s="26" customFormat="1" ht="22.5" customHeight="1">
      <c r="A52" s="182" t="s">
        <v>158</v>
      </c>
      <c r="B52" s="79" t="s">
        <v>51</v>
      </c>
      <c r="C52" s="79" t="s">
        <v>52</v>
      </c>
      <c r="D52" s="79" t="s">
        <v>74</v>
      </c>
      <c r="E52" s="90" t="s">
        <v>210</v>
      </c>
      <c r="F52" s="97" t="s">
        <v>211</v>
      </c>
      <c r="G52" s="79" t="s">
        <v>61</v>
      </c>
      <c r="H52" s="162">
        <v>165669</v>
      </c>
      <c r="I52" s="162">
        <v>35400</v>
      </c>
      <c r="J52" s="162">
        <v>35400</v>
      </c>
      <c r="K52" s="3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</row>
    <row r="53" spans="1:11" s="28" customFormat="1" ht="25.5" customHeight="1">
      <c r="A53" s="92" t="s">
        <v>117</v>
      </c>
      <c r="B53" s="85" t="s">
        <v>51</v>
      </c>
      <c r="C53" s="80" t="s">
        <v>52</v>
      </c>
      <c r="D53" s="113">
        <v>13</v>
      </c>
      <c r="E53" s="109" t="s">
        <v>165</v>
      </c>
      <c r="F53" s="82" t="s">
        <v>153</v>
      </c>
      <c r="G53" s="80"/>
      <c r="H53" s="156">
        <f>+H54</f>
        <v>206000</v>
      </c>
      <c r="I53" s="156">
        <f>+I54</f>
        <v>30000</v>
      </c>
      <c r="J53" s="156">
        <f>+J54</f>
        <v>30000</v>
      </c>
      <c r="K53" s="16"/>
    </row>
    <row r="54" spans="1:11" s="20" customFormat="1" ht="24" customHeight="1">
      <c r="A54" s="89" t="s">
        <v>312</v>
      </c>
      <c r="B54" s="87" t="s">
        <v>51</v>
      </c>
      <c r="C54" s="79" t="s">
        <v>52</v>
      </c>
      <c r="D54" s="98">
        <v>13</v>
      </c>
      <c r="E54" s="215" t="s">
        <v>166</v>
      </c>
      <c r="F54" s="173" t="s">
        <v>153</v>
      </c>
      <c r="G54" s="79"/>
      <c r="H54" s="161">
        <f>H55</f>
        <v>206000</v>
      </c>
      <c r="I54" s="161">
        <f>I55</f>
        <v>30000</v>
      </c>
      <c r="J54" s="161">
        <f>J55</f>
        <v>30000</v>
      </c>
      <c r="K54" s="16"/>
    </row>
    <row r="55" spans="1:11" s="20" customFormat="1" ht="25.5" customHeight="1">
      <c r="A55" s="91" t="s">
        <v>118</v>
      </c>
      <c r="B55" s="87" t="s">
        <v>51</v>
      </c>
      <c r="C55" s="79" t="s">
        <v>52</v>
      </c>
      <c r="D55" s="98">
        <v>13</v>
      </c>
      <c r="E55" s="215" t="s">
        <v>166</v>
      </c>
      <c r="F55" s="173" t="s">
        <v>167</v>
      </c>
      <c r="G55" s="79"/>
      <c r="H55" s="161">
        <f>H56+H57</f>
        <v>206000</v>
      </c>
      <c r="I55" s="161">
        <f>I56+I57</f>
        <v>30000</v>
      </c>
      <c r="J55" s="161">
        <f>J56+J57</f>
        <v>30000</v>
      </c>
      <c r="K55" s="16"/>
    </row>
    <row r="56" spans="1:11" s="20" customFormat="1" ht="18.75">
      <c r="A56" s="182" t="s">
        <v>158</v>
      </c>
      <c r="B56" s="79" t="s">
        <v>51</v>
      </c>
      <c r="C56" s="79" t="s">
        <v>52</v>
      </c>
      <c r="D56" s="98">
        <v>13</v>
      </c>
      <c r="E56" s="215" t="s">
        <v>166</v>
      </c>
      <c r="F56" s="173" t="s">
        <v>167</v>
      </c>
      <c r="G56" s="79" t="s">
        <v>61</v>
      </c>
      <c r="H56" s="162">
        <v>151000</v>
      </c>
      <c r="I56" s="162">
        <v>10000</v>
      </c>
      <c r="J56" s="162">
        <v>10000</v>
      </c>
      <c r="K56" s="16"/>
    </row>
    <row r="57" spans="1:11" s="20" customFormat="1" ht="28.5" customHeight="1">
      <c r="A57" s="91" t="s">
        <v>62</v>
      </c>
      <c r="B57" s="79" t="s">
        <v>51</v>
      </c>
      <c r="C57" s="79" t="s">
        <v>52</v>
      </c>
      <c r="D57" s="98">
        <v>13</v>
      </c>
      <c r="E57" s="216" t="s">
        <v>305</v>
      </c>
      <c r="F57" s="217" t="s">
        <v>167</v>
      </c>
      <c r="G57" s="79" t="s">
        <v>63</v>
      </c>
      <c r="H57" s="162">
        <v>55000</v>
      </c>
      <c r="I57" s="162">
        <v>20000</v>
      </c>
      <c r="J57" s="162">
        <v>20000</v>
      </c>
      <c r="K57" s="16"/>
    </row>
    <row r="58" spans="1:11" s="20" customFormat="1" ht="34.5" customHeight="1">
      <c r="A58" s="196" t="s">
        <v>119</v>
      </c>
      <c r="B58" s="85" t="s">
        <v>51</v>
      </c>
      <c r="C58" s="80" t="s">
        <v>52</v>
      </c>
      <c r="D58" s="80" t="s">
        <v>74</v>
      </c>
      <c r="E58" s="81" t="s">
        <v>162</v>
      </c>
      <c r="F58" s="82" t="s">
        <v>153</v>
      </c>
      <c r="G58" s="80"/>
      <c r="H58" s="156">
        <f aca="true" t="shared" si="5" ref="H58:J59">+H59</f>
        <v>20000</v>
      </c>
      <c r="I58" s="156">
        <f t="shared" si="5"/>
        <v>10000</v>
      </c>
      <c r="J58" s="156">
        <f t="shared" si="5"/>
        <v>10000</v>
      </c>
      <c r="K58" s="16"/>
    </row>
    <row r="59" spans="1:11" s="20" customFormat="1" ht="24" customHeight="1">
      <c r="A59" s="99" t="s">
        <v>120</v>
      </c>
      <c r="B59" s="87" t="s">
        <v>51</v>
      </c>
      <c r="C59" s="94" t="s">
        <v>52</v>
      </c>
      <c r="D59" s="94" t="s">
        <v>74</v>
      </c>
      <c r="E59" s="172" t="s">
        <v>168</v>
      </c>
      <c r="F59" s="173" t="s">
        <v>153</v>
      </c>
      <c r="G59" s="94"/>
      <c r="H59" s="161">
        <f t="shared" si="5"/>
        <v>20000</v>
      </c>
      <c r="I59" s="161">
        <f t="shared" si="5"/>
        <v>10000</v>
      </c>
      <c r="J59" s="161">
        <f t="shared" si="5"/>
        <v>10000</v>
      </c>
      <c r="K59" s="16"/>
    </row>
    <row r="60" spans="1:256" s="29" customFormat="1" ht="24.75" customHeight="1">
      <c r="A60" s="91" t="s">
        <v>137</v>
      </c>
      <c r="B60" s="115" t="s">
        <v>51</v>
      </c>
      <c r="C60" s="7" t="s">
        <v>52</v>
      </c>
      <c r="D60" s="7">
        <v>13</v>
      </c>
      <c r="E60" s="218" t="s">
        <v>168</v>
      </c>
      <c r="F60" s="219" t="s">
        <v>169</v>
      </c>
      <c r="G60" s="7"/>
      <c r="H60" s="164">
        <f>SUM(H61:H61)</f>
        <v>20000</v>
      </c>
      <c r="I60" s="164">
        <f>SUM(I61:I61)</f>
        <v>10000</v>
      </c>
      <c r="J60" s="164">
        <f>SUM(J61:J61)</f>
        <v>10000</v>
      </c>
      <c r="K60" s="41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29" customFormat="1" ht="28.5" customHeight="1">
      <c r="A61" s="182" t="s">
        <v>158</v>
      </c>
      <c r="B61" s="7" t="s">
        <v>51</v>
      </c>
      <c r="C61" s="7" t="s">
        <v>52</v>
      </c>
      <c r="D61" s="7">
        <v>13</v>
      </c>
      <c r="E61" s="218" t="s">
        <v>168</v>
      </c>
      <c r="F61" s="219" t="s">
        <v>169</v>
      </c>
      <c r="G61" s="7" t="s">
        <v>61</v>
      </c>
      <c r="H61" s="164">
        <v>20000</v>
      </c>
      <c r="I61" s="164">
        <v>10000</v>
      </c>
      <c r="J61" s="164">
        <v>10000</v>
      </c>
      <c r="K61" s="41"/>
      <c r="L61" s="31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29" customFormat="1" ht="30" customHeight="1">
      <c r="A62" s="193" t="s">
        <v>111</v>
      </c>
      <c r="B62" s="118" t="s">
        <v>51</v>
      </c>
      <c r="C62" s="118" t="s">
        <v>52</v>
      </c>
      <c r="D62" s="118" t="s">
        <v>74</v>
      </c>
      <c r="E62" s="220" t="s">
        <v>157</v>
      </c>
      <c r="F62" s="221" t="s">
        <v>153</v>
      </c>
      <c r="G62" s="118"/>
      <c r="H62" s="178">
        <f>H63</f>
        <v>9315</v>
      </c>
      <c r="I62" s="178">
        <f>I63</f>
        <v>0</v>
      </c>
      <c r="J62" s="178">
        <f>J63</f>
        <v>0</v>
      </c>
      <c r="K62" s="41"/>
      <c r="L62" s="31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29" customFormat="1" ht="39.75" customHeight="1">
      <c r="A63" s="182" t="s">
        <v>332</v>
      </c>
      <c r="B63" s="7" t="s">
        <v>51</v>
      </c>
      <c r="C63" s="7" t="s">
        <v>52</v>
      </c>
      <c r="D63" s="7" t="s">
        <v>74</v>
      </c>
      <c r="E63" s="218" t="s">
        <v>157</v>
      </c>
      <c r="F63" s="219" t="s">
        <v>333</v>
      </c>
      <c r="G63" s="7"/>
      <c r="H63" s="164">
        <f>H64+H65</f>
        <v>9315</v>
      </c>
      <c r="I63" s="164">
        <f>I64+I65</f>
        <v>0</v>
      </c>
      <c r="J63" s="164">
        <f>J64+J65</f>
        <v>0</v>
      </c>
      <c r="K63" s="41"/>
      <c r="L63" s="31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29" customFormat="1" ht="35.25" customHeight="1">
      <c r="A64" s="182" t="s">
        <v>65</v>
      </c>
      <c r="B64" s="7" t="s">
        <v>51</v>
      </c>
      <c r="C64" s="7" t="s">
        <v>52</v>
      </c>
      <c r="D64" s="7" t="s">
        <v>74</v>
      </c>
      <c r="E64" s="218" t="s">
        <v>157</v>
      </c>
      <c r="F64" s="219" t="s">
        <v>333</v>
      </c>
      <c r="G64" s="7" t="s">
        <v>66</v>
      </c>
      <c r="H64" s="164">
        <v>9315</v>
      </c>
      <c r="I64" s="164">
        <v>0</v>
      </c>
      <c r="J64" s="164">
        <v>0</v>
      </c>
      <c r="K64" s="41"/>
      <c r="L64" s="31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29" customFormat="1" ht="32.25" customHeight="1" hidden="1">
      <c r="A65" s="182" t="s">
        <v>158</v>
      </c>
      <c r="B65" s="7" t="s">
        <v>51</v>
      </c>
      <c r="C65" s="7" t="s">
        <v>52</v>
      </c>
      <c r="D65" s="7" t="s">
        <v>74</v>
      </c>
      <c r="E65" s="218" t="s">
        <v>157</v>
      </c>
      <c r="F65" s="219" t="s">
        <v>159</v>
      </c>
      <c r="G65" s="7" t="s">
        <v>61</v>
      </c>
      <c r="H65" s="164">
        <v>0</v>
      </c>
      <c r="I65" s="164">
        <v>0</v>
      </c>
      <c r="J65" s="164">
        <v>0</v>
      </c>
      <c r="K65" s="41"/>
      <c r="L65" s="31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11" s="20" customFormat="1" ht="27.75" customHeight="1">
      <c r="A66" s="100" t="s">
        <v>75</v>
      </c>
      <c r="B66" s="121" t="s">
        <v>51</v>
      </c>
      <c r="C66" s="101" t="s">
        <v>53</v>
      </c>
      <c r="D66" s="101"/>
      <c r="E66" s="102"/>
      <c r="F66" s="103"/>
      <c r="G66" s="101"/>
      <c r="H66" s="156">
        <f>+H67</f>
        <v>92470</v>
      </c>
      <c r="I66" s="156">
        <f>+I67</f>
        <v>80965</v>
      </c>
      <c r="J66" s="156">
        <f>+J67</f>
        <v>82908</v>
      </c>
      <c r="K66" s="16"/>
    </row>
    <row r="67" spans="1:11" s="20" customFormat="1" ht="21.75" customHeight="1">
      <c r="A67" s="100" t="s">
        <v>76</v>
      </c>
      <c r="B67" s="83" t="s">
        <v>51</v>
      </c>
      <c r="C67" s="101" t="s">
        <v>53</v>
      </c>
      <c r="D67" s="101" t="s">
        <v>77</v>
      </c>
      <c r="E67" s="109"/>
      <c r="F67" s="110"/>
      <c r="G67" s="101"/>
      <c r="H67" s="156">
        <f aca="true" t="shared" si="6" ref="H67:J69">H68</f>
        <v>92470</v>
      </c>
      <c r="I67" s="156">
        <f t="shared" si="6"/>
        <v>80965</v>
      </c>
      <c r="J67" s="156">
        <f t="shared" si="6"/>
        <v>82908</v>
      </c>
      <c r="K67" s="16"/>
    </row>
    <row r="68" spans="1:11" s="28" customFormat="1" ht="26.25" customHeight="1">
      <c r="A68" s="196" t="s">
        <v>119</v>
      </c>
      <c r="B68" s="85" t="s">
        <v>51</v>
      </c>
      <c r="C68" s="80" t="s">
        <v>53</v>
      </c>
      <c r="D68" s="80" t="s">
        <v>77</v>
      </c>
      <c r="E68" s="81" t="s">
        <v>162</v>
      </c>
      <c r="F68" s="82" t="s">
        <v>153</v>
      </c>
      <c r="G68" s="80"/>
      <c r="H68" s="156">
        <f t="shared" si="6"/>
        <v>92470</v>
      </c>
      <c r="I68" s="156">
        <f t="shared" si="6"/>
        <v>80965</v>
      </c>
      <c r="J68" s="156">
        <f t="shared" si="6"/>
        <v>82908</v>
      </c>
      <c r="K68" s="3"/>
    </row>
    <row r="69" spans="1:11" s="20" customFormat="1" ht="30" customHeight="1">
      <c r="A69" s="99" t="s">
        <v>120</v>
      </c>
      <c r="B69" s="87" t="s">
        <v>51</v>
      </c>
      <c r="C69" s="94" t="s">
        <v>53</v>
      </c>
      <c r="D69" s="94" t="s">
        <v>77</v>
      </c>
      <c r="E69" s="172" t="s">
        <v>168</v>
      </c>
      <c r="F69" s="173" t="s">
        <v>153</v>
      </c>
      <c r="G69" s="94"/>
      <c r="H69" s="161">
        <f t="shared" si="6"/>
        <v>92470</v>
      </c>
      <c r="I69" s="161">
        <f t="shared" si="6"/>
        <v>80965</v>
      </c>
      <c r="J69" s="161">
        <f t="shared" si="6"/>
        <v>82908</v>
      </c>
      <c r="K69" s="16"/>
    </row>
    <row r="70" spans="1:11" s="20" customFormat="1" ht="28.5" customHeight="1">
      <c r="A70" s="99" t="s">
        <v>121</v>
      </c>
      <c r="B70" s="87" t="s">
        <v>51</v>
      </c>
      <c r="C70" s="104" t="s">
        <v>53</v>
      </c>
      <c r="D70" s="104" t="s">
        <v>77</v>
      </c>
      <c r="E70" s="172" t="s">
        <v>168</v>
      </c>
      <c r="F70" s="173" t="s">
        <v>172</v>
      </c>
      <c r="G70" s="104"/>
      <c r="H70" s="161">
        <f>SUM(H71:H72)</f>
        <v>92470</v>
      </c>
      <c r="I70" s="161">
        <f>SUM(I71:I72)</f>
        <v>80965</v>
      </c>
      <c r="J70" s="161">
        <f>SUM(J71:J72)</f>
        <v>82908</v>
      </c>
      <c r="K70" s="16"/>
    </row>
    <row r="71" spans="1:11" s="20" customFormat="1" ht="39.75" customHeight="1" hidden="1">
      <c r="A71" s="89" t="s">
        <v>59</v>
      </c>
      <c r="B71" s="79" t="s">
        <v>51</v>
      </c>
      <c r="C71" s="79" t="s">
        <v>53</v>
      </c>
      <c r="D71" s="79" t="s">
        <v>77</v>
      </c>
      <c r="E71" s="172" t="s">
        <v>168</v>
      </c>
      <c r="F71" s="219" t="s">
        <v>172</v>
      </c>
      <c r="G71" s="79" t="s">
        <v>54</v>
      </c>
      <c r="H71" s="162">
        <v>0</v>
      </c>
      <c r="I71" s="162">
        <v>0</v>
      </c>
      <c r="J71" s="162">
        <v>0</v>
      </c>
      <c r="K71" s="16"/>
    </row>
    <row r="72" spans="1:11" s="20" customFormat="1" ht="42.75" customHeight="1">
      <c r="A72" s="89" t="s">
        <v>59</v>
      </c>
      <c r="B72" s="79" t="s">
        <v>51</v>
      </c>
      <c r="C72" s="79" t="s">
        <v>53</v>
      </c>
      <c r="D72" s="79" t="s">
        <v>77</v>
      </c>
      <c r="E72" s="172" t="s">
        <v>168</v>
      </c>
      <c r="F72" s="219" t="s">
        <v>172</v>
      </c>
      <c r="G72" s="79" t="s">
        <v>54</v>
      </c>
      <c r="H72" s="162">
        <v>92470</v>
      </c>
      <c r="I72" s="162">
        <v>80965</v>
      </c>
      <c r="J72" s="162">
        <v>82908</v>
      </c>
      <c r="K72" s="16"/>
    </row>
    <row r="73" spans="1:11" s="32" customFormat="1" ht="18.75" customHeight="1" hidden="1">
      <c r="A73" s="78" t="s">
        <v>78</v>
      </c>
      <c r="B73" s="121" t="s">
        <v>51</v>
      </c>
      <c r="C73" s="105" t="s">
        <v>77</v>
      </c>
      <c r="D73" s="105"/>
      <c r="E73" s="102"/>
      <c r="F73" s="103"/>
      <c r="G73" s="105"/>
      <c r="H73" s="165">
        <f>+H74+H84</f>
        <v>0</v>
      </c>
      <c r="I73" s="165">
        <f>+I74+I84</f>
        <v>0</v>
      </c>
      <c r="J73" s="165">
        <f>+J74+J84</f>
        <v>0</v>
      </c>
      <c r="K73" s="15"/>
    </row>
    <row r="74" spans="1:11" s="32" customFormat="1" ht="22.5" customHeight="1" hidden="1">
      <c r="A74" s="198" t="s">
        <v>134</v>
      </c>
      <c r="B74" s="83" t="s">
        <v>51</v>
      </c>
      <c r="C74" s="105" t="s">
        <v>77</v>
      </c>
      <c r="D74" s="105" t="s">
        <v>96</v>
      </c>
      <c r="E74" s="109"/>
      <c r="F74" s="110"/>
      <c r="G74" s="80"/>
      <c r="H74" s="156">
        <f>H75</f>
        <v>0</v>
      </c>
      <c r="I74" s="156">
        <f>I75</f>
        <v>0</v>
      </c>
      <c r="J74" s="156">
        <f>J75</f>
        <v>0</v>
      </c>
      <c r="K74" s="15"/>
    </row>
    <row r="75" spans="1:11" s="33" customFormat="1" ht="56.25" customHeight="1" hidden="1">
      <c r="A75" s="116" t="s">
        <v>267</v>
      </c>
      <c r="B75" s="117" t="s">
        <v>51</v>
      </c>
      <c r="C75" s="118" t="s">
        <v>77</v>
      </c>
      <c r="D75" s="118" t="s">
        <v>96</v>
      </c>
      <c r="E75" s="81" t="s">
        <v>173</v>
      </c>
      <c r="F75" s="82" t="s">
        <v>153</v>
      </c>
      <c r="G75" s="83"/>
      <c r="H75" s="159">
        <f>H80+H76</f>
        <v>0</v>
      </c>
      <c r="I75" s="159">
        <f>I80+I76</f>
        <v>0</v>
      </c>
      <c r="J75" s="159">
        <f>J80+J76</f>
        <v>0</v>
      </c>
      <c r="K75" s="17"/>
    </row>
    <row r="76" spans="1:11" s="32" customFormat="1" ht="18.75" customHeight="1" hidden="1">
      <c r="A76" s="141" t="s">
        <v>178</v>
      </c>
      <c r="B76" s="115" t="s">
        <v>51</v>
      </c>
      <c r="C76" s="7" t="s">
        <v>77</v>
      </c>
      <c r="D76" s="7" t="s">
        <v>96</v>
      </c>
      <c r="E76" s="172" t="s">
        <v>174</v>
      </c>
      <c r="F76" s="173" t="s">
        <v>153</v>
      </c>
      <c r="G76" s="79"/>
      <c r="H76" s="162">
        <f aca="true" t="shared" si="7" ref="H76:J77">H77</f>
        <v>0</v>
      </c>
      <c r="I76" s="162">
        <f t="shared" si="7"/>
        <v>0</v>
      </c>
      <c r="J76" s="162">
        <f t="shared" si="7"/>
        <v>0</v>
      </c>
      <c r="K76" s="15"/>
    </row>
    <row r="77" spans="1:11" s="32" customFormat="1" ht="18.75" customHeight="1" hidden="1">
      <c r="A77" s="143" t="s">
        <v>265</v>
      </c>
      <c r="B77" s="115" t="s">
        <v>51</v>
      </c>
      <c r="C77" s="7" t="s">
        <v>77</v>
      </c>
      <c r="D77" s="7" t="s">
        <v>96</v>
      </c>
      <c r="E77" s="172" t="s">
        <v>176</v>
      </c>
      <c r="F77" s="173" t="s">
        <v>153</v>
      </c>
      <c r="G77" s="79"/>
      <c r="H77" s="162">
        <f t="shared" si="7"/>
        <v>0</v>
      </c>
      <c r="I77" s="162">
        <f t="shared" si="7"/>
        <v>0</v>
      </c>
      <c r="J77" s="162">
        <f t="shared" si="7"/>
        <v>0</v>
      </c>
      <c r="K77" s="15"/>
    </row>
    <row r="78" spans="1:11" s="20" customFormat="1" ht="36" customHeight="1" hidden="1">
      <c r="A78" s="142" t="s">
        <v>194</v>
      </c>
      <c r="B78" s="87" t="s">
        <v>51</v>
      </c>
      <c r="C78" s="106" t="s">
        <v>77</v>
      </c>
      <c r="D78" s="106" t="s">
        <v>96</v>
      </c>
      <c r="E78" s="172" t="s">
        <v>176</v>
      </c>
      <c r="F78" s="173" t="s">
        <v>177</v>
      </c>
      <c r="G78" s="79"/>
      <c r="H78" s="161">
        <f>+H79</f>
        <v>0</v>
      </c>
      <c r="I78" s="161">
        <f>+I79</f>
        <v>0</v>
      </c>
      <c r="J78" s="161">
        <f>+J79</f>
        <v>0</v>
      </c>
      <c r="K78" s="16"/>
    </row>
    <row r="79" spans="1:11" s="20" customFormat="1" ht="18.75" customHeight="1" hidden="1">
      <c r="A79" s="182" t="s">
        <v>158</v>
      </c>
      <c r="B79" s="7" t="s">
        <v>51</v>
      </c>
      <c r="C79" s="119" t="s">
        <v>77</v>
      </c>
      <c r="D79" s="119" t="s">
        <v>96</v>
      </c>
      <c r="E79" s="172" t="s">
        <v>176</v>
      </c>
      <c r="F79" s="173" t="s">
        <v>177</v>
      </c>
      <c r="G79" s="79" t="s">
        <v>61</v>
      </c>
      <c r="H79" s="162"/>
      <c r="I79" s="162"/>
      <c r="J79" s="162"/>
      <c r="K79" s="16" t="s">
        <v>136</v>
      </c>
    </row>
    <row r="80" spans="1:11" s="20" customFormat="1" ht="37.5" customHeight="1" hidden="1">
      <c r="A80" s="133" t="s">
        <v>268</v>
      </c>
      <c r="B80" s="129" t="s">
        <v>51</v>
      </c>
      <c r="C80" s="130" t="s">
        <v>77</v>
      </c>
      <c r="D80" s="130" t="s">
        <v>96</v>
      </c>
      <c r="E80" s="139" t="s">
        <v>179</v>
      </c>
      <c r="F80" s="140"/>
      <c r="G80" s="129"/>
      <c r="H80" s="166">
        <f aca="true" t="shared" si="8" ref="H80:J82">H81</f>
        <v>0</v>
      </c>
      <c r="I80" s="166">
        <f t="shared" si="8"/>
        <v>0</v>
      </c>
      <c r="J80" s="166">
        <f t="shared" si="8"/>
        <v>0</v>
      </c>
      <c r="K80" s="16"/>
    </row>
    <row r="81" spans="1:11" s="20" customFormat="1" ht="56.25" customHeight="1" hidden="1">
      <c r="A81" s="143" t="s">
        <v>175</v>
      </c>
      <c r="B81" s="129" t="s">
        <v>51</v>
      </c>
      <c r="C81" s="130" t="s">
        <v>77</v>
      </c>
      <c r="D81" s="130" t="s">
        <v>96</v>
      </c>
      <c r="E81" s="139" t="s">
        <v>180</v>
      </c>
      <c r="F81" s="140" t="s">
        <v>153</v>
      </c>
      <c r="G81" s="129"/>
      <c r="H81" s="166">
        <f t="shared" si="8"/>
        <v>0</v>
      </c>
      <c r="I81" s="166">
        <f t="shared" si="8"/>
        <v>0</v>
      </c>
      <c r="J81" s="166">
        <f t="shared" si="8"/>
        <v>0</v>
      </c>
      <c r="K81" s="16"/>
    </row>
    <row r="82" spans="1:11" s="20" customFormat="1" ht="37.5" customHeight="1" hidden="1">
      <c r="A82" s="191" t="s">
        <v>147</v>
      </c>
      <c r="B82" s="129" t="s">
        <v>51</v>
      </c>
      <c r="C82" s="130" t="s">
        <v>77</v>
      </c>
      <c r="D82" s="130" t="s">
        <v>96</v>
      </c>
      <c r="E82" s="212" t="s">
        <v>181</v>
      </c>
      <c r="F82" s="213"/>
      <c r="G82" s="129"/>
      <c r="H82" s="166">
        <f t="shared" si="8"/>
        <v>0</v>
      </c>
      <c r="I82" s="166">
        <f t="shared" si="8"/>
        <v>0</v>
      </c>
      <c r="J82" s="166">
        <f t="shared" si="8"/>
        <v>0</v>
      </c>
      <c r="K82" s="16"/>
    </row>
    <row r="83" spans="1:11" s="20" customFormat="1" ht="18.75" customHeight="1" hidden="1">
      <c r="A83" s="182" t="s">
        <v>158</v>
      </c>
      <c r="B83" s="129" t="s">
        <v>51</v>
      </c>
      <c r="C83" s="130" t="s">
        <v>77</v>
      </c>
      <c r="D83" s="130" t="s">
        <v>96</v>
      </c>
      <c r="E83" s="139" t="s">
        <v>181</v>
      </c>
      <c r="F83" s="140"/>
      <c r="G83" s="129" t="s">
        <v>61</v>
      </c>
      <c r="H83" s="166"/>
      <c r="I83" s="166"/>
      <c r="J83" s="166"/>
      <c r="K83" s="16"/>
    </row>
    <row r="84" spans="1:11" s="28" customFormat="1" ht="18.75" customHeight="1" hidden="1">
      <c r="A84" s="107" t="s">
        <v>79</v>
      </c>
      <c r="B84" s="83" t="s">
        <v>51</v>
      </c>
      <c r="C84" s="101" t="s">
        <v>77</v>
      </c>
      <c r="D84" s="101">
        <v>14</v>
      </c>
      <c r="E84" s="109"/>
      <c r="F84" s="110"/>
      <c r="G84" s="101"/>
      <c r="H84" s="156">
        <f aca="true" t="shared" si="9" ref="H84:J85">+H85</f>
        <v>0</v>
      </c>
      <c r="I84" s="156">
        <f t="shared" si="9"/>
        <v>0</v>
      </c>
      <c r="J84" s="156">
        <f t="shared" si="9"/>
        <v>0</v>
      </c>
      <c r="K84" s="3"/>
    </row>
    <row r="85" spans="1:11" s="28" customFormat="1" ht="56.25" customHeight="1" hidden="1">
      <c r="A85" s="107" t="s">
        <v>269</v>
      </c>
      <c r="B85" s="85" t="s">
        <v>51</v>
      </c>
      <c r="C85" s="101" t="s">
        <v>77</v>
      </c>
      <c r="D85" s="101">
        <v>14</v>
      </c>
      <c r="E85" s="81" t="s">
        <v>213</v>
      </c>
      <c r="F85" s="82" t="s">
        <v>153</v>
      </c>
      <c r="G85" s="101"/>
      <c r="H85" s="156">
        <f t="shared" si="9"/>
        <v>0</v>
      </c>
      <c r="I85" s="156">
        <f t="shared" si="9"/>
        <v>0</v>
      </c>
      <c r="J85" s="156">
        <f t="shared" si="9"/>
        <v>0</v>
      </c>
      <c r="K85" s="3"/>
    </row>
    <row r="86" spans="1:11" s="20" customFormat="1" ht="56.25" customHeight="1" hidden="1">
      <c r="A86" s="199" t="s">
        <v>270</v>
      </c>
      <c r="B86" s="87" t="s">
        <v>51</v>
      </c>
      <c r="C86" s="108" t="s">
        <v>77</v>
      </c>
      <c r="D86" s="108" t="s">
        <v>80</v>
      </c>
      <c r="E86" s="172" t="s">
        <v>214</v>
      </c>
      <c r="F86" s="173" t="s">
        <v>153</v>
      </c>
      <c r="G86" s="108"/>
      <c r="H86" s="161">
        <f aca="true" t="shared" si="10" ref="H86:J88">H87</f>
        <v>0</v>
      </c>
      <c r="I86" s="161">
        <f t="shared" si="10"/>
        <v>0</v>
      </c>
      <c r="J86" s="161">
        <f t="shared" si="10"/>
        <v>0</v>
      </c>
      <c r="K86" s="16"/>
    </row>
    <row r="87" spans="1:12" s="20" customFormat="1" ht="90" customHeight="1" hidden="1">
      <c r="A87" s="200" t="s">
        <v>215</v>
      </c>
      <c r="B87" s="87" t="s">
        <v>51</v>
      </c>
      <c r="C87" s="108" t="s">
        <v>77</v>
      </c>
      <c r="D87" s="108" t="s">
        <v>80</v>
      </c>
      <c r="E87" s="172" t="s">
        <v>184</v>
      </c>
      <c r="F87" s="173" t="s">
        <v>153</v>
      </c>
      <c r="G87" s="108"/>
      <c r="H87" s="161">
        <f t="shared" si="10"/>
        <v>0</v>
      </c>
      <c r="I87" s="161">
        <f t="shared" si="10"/>
        <v>0</v>
      </c>
      <c r="J87" s="161">
        <f t="shared" si="10"/>
        <v>0</v>
      </c>
      <c r="K87" s="16"/>
      <c r="L87" s="20" t="s">
        <v>182</v>
      </c>
    </row>
    <row r="88" spans="1:11" s="20" customFormat="1" ht="28.5" customHeight="1" hidden="1">
      <c r="A88" s="99" t="s">
        <v>107</v>
      </c>
      <c r="B88" s="87" t="s">
        <v>51</v>
      </c>
      <c r="C88" s="104" t="s">
        <v>77</v>
      </c>
      <c r="D88" s="104">
        <v>14</v>
      </c>
      <c r="E88" s="222" t="s">
        <v>184</v>
      </c>
      <c r="F88" s="173" t="s">
        <v>183</v>
      </c>
      <c r="G88" s="79"/>
      <c r="H88" s="161">
        <f t="shared" si="10"/>
        <v>0</v>
      </c>
      <c r="I88" s="161">
        <f t="shared" si="10"/>
        <v>0</v>
      </c>
      <c r="J88" s="161">
        <f t="shared" si="10"/>
        <v>0</v>
      </c>
      <c r="K88" s="16"/>
    </row>
    <row r="89" spans="1:11" s="20" customFormat="1" ht="52.5" customHeight="1" hidden="1">
      <c r="A89" s="182" t="s">
        <v>158</v>
      </c>
      <c r="B89" s="79" t="s">
        <v>51</v>
      </c>
      <c r="C89" s="104" t="s">
        <v>77</v>
      </c>
      <c r="D89" s="104">
        <v>14</v>
      </c>
      <c r="E89" s="222" t="s">
        <v>184</v>
      </c>
      <c r="F89" s="173" t="s">
        <v>183</v>
      </c>
      <c r="G89" s="79" t="s">
        <v>61</v>
      </c>
      <c r="H89" s="162"/>
      <c r="I89" s="162"/>
      <c r="J89" s="162"/>
      <c r="K89" s="16" t="s">
        <v>136</v>
      </c>
    </row>
    <row r="90" spans="1:11" s="20" customFormat="1" ht="32.25" customHeight="1" hidden="1">
      <c r="A90" s="84" t="s">
        <v>81</v>
      </c>
      <c r="B90" s="121" t="s">
        <v>51</v>
      </c>
      <c r="C90" s="80" t="s">
        <v>58</v>
      </c>
      <c r="D90" s="113"/>
      <c r="E90" s="109"/>
      <c r="F90" s="110"/>
      <c r="G90" s="80"/>
      <c r="H90" s="156">
        <f>H91</f>
        <v>0</v>
      </c>
      <c r="I90" s="156" t="e">
        <f>I91</f>
        <v>#REF!</v>
      </c>
      <c r="J90" s="156" t="e">
        <f>J91</f>
        <v>#REF!</v>
      </c>
      <c r="K90" s="16"/>
    </row>
    <row r="91" spans="1:11" s="20" customFormat="1" ht="46.5" customHeight="1" hidden="1">
      <c r="A91" s="92" t="s">
        <v>82</v>
      </c>
      <c r="B91" s="83" t="s">
        <v>51</v>
      </c>
      <c r="C91" s="83" t="s">
        <v>58</v>
      </c>
      <c r="D91" s="83">
        <v>12</v>
      </c>
      <c r="E91" s="185"/>
      <c r="F91" s="82"/>
      <c r="G91" s="83"/>
      <c r="H91" s="159">
        <f>H97+H102+H92</f>
        <v>0</v>
      </c>
      <c r="I91" s="159" t="e">
        <f>#REF!+I97+I102</f>
        <v>#REF!</v>
      </c>
      <c r="J91" s="159" t="e">
        <f>#REF!+J97+J102</f>
        <v>#REF!</v>
      </c>
      <c r="K91" s="16"/>
    </row>
    <row r="92" spans="1:11" s="20" customFormat="1" ht="71.25" customHeight="1" hidden="1">
      <c r="A92" s="92" t="s">
        <v>335</v>
      </c>
      <c r="B92" s="83" t="s">
        <v>51</v>
      </c>
      <c r="C92" s="83" t="s">
        <v>58</v>
      </c>
      <c r="D92" s="83">
        <v>12</v>
      </c>
      <c r="E92" s="185" t="s">
        <v>339</v>
      </c>
      <c r="F92" s="82" t="s">
        <v>153</v>
      </c>
      <c r="G92" s="83"/>
      <c r="H92" s="159">
        <f>H93</f>
        <v>0</v>
      </c>
      <c r="I92" s="159"/>
      <c r="J92" s="159"/>
      <c r="K92" s="16"/>
    </row>
    <row r="93" spans="1:11" s="20" customFormat="1" ht="46.5" customHeight="1" hidden="1">
      <c r="A93" s="89" t="s">
        <v>336</v>
      </c>
      <c r="B93" s="79" t="s">
        <v>51</v>
      </c>
      <c r="C93" s="79" t="s">
        <v>58</v>
      </c>
      <c r="D93" s="79">
        <v>12</v>
      </c>
      <c r="E93" s="96" t="s">
        <v>340</v>
      </c>
      <c r="F93" s="97" t="s">
        <v>153</v>
      </c>
      <c r="G93" s="79"/>
      <c r="H93" s="162">
        <f>H94</f>
        <v>0</v>
      </c>
      <c r="I93" s="159"/>
      <c r="J93" s="159"/>
      <c r="K93" s="16"/>
    </row>
    <row r="94" spans="1:11" s="20" customFormat="1" ht="36.75" customHeight="1" hidden="1">
      <c r="A94" s="226" t="s">
        <v>337</v>
      </c>
      <c r="B94" s="79" t="s">
        <v>51</v>
      </c>
      <c r="C94" s="79" t="s">
        <v>58</v>
      </c>
      <c r="D94" s="79">
        <v>12</v>
      </c>
      <c r="E94" s="96" t="s">
        <v>341</v>
      </c>
      <c r="F94" s="97" t="s">
        <v>153</v>
      </c>
      <c r="G94" s="79"/>
      <c r="H94" s="162">
        <f>H95</f>
        <v>0</v>
      </c>
      <c r="I94" s="159"/>
      <c r="J94" s="159"/>
      <c r="K94" s="16"/>
    </row>
    <row r="95" spans="1:11" s="20" customFormat="1" ht="31.5" customHeight="1" hidden="1">
      <c r="A95" s="99" t="s">
        <v>338</v>
      </c>
      <c r="B95" s="79" t="s">
        <v>51</v>
      </c>
      <c r="C95" s="79" t="s">
        <v>58</v>
      </c>
      <c r="D95" s="79">
        <v>12</v>
      </c>
      <c r="E95" s="96" t="s">
        <v>341</v>
      </c>
      <c r="F95" s="214" t="s">
        <v>342</v>
      </c>
      <c r="G95" s="79"/>
      <c r="H95" s="162">
        <f>H96</f>
        <v>0</v>
      </c>
      <c r="I95" s="159"/>
      <c r="J95" s="159"/>
      <c r="K95" s="16"/>
    </row>
    <row r="96" spans="1:11" s="20" customFormat="1" ht="33" customHeight="1" hidden="1">
      <c r="A96" s="182" t="s">
        <v>158</v>
      </c>
      <c r="B96" s="79" t="s">
        <v>51</v>
      </c>
      <c r="C96" s="79" t="s">
        <v>58</v>
      </c>
      <c r="D96" s="79">
        <v>12</v>
      </c>
      <c r="E96" s="96" t="s">
        <v>341</v>
      </c>
      <c r="F96" s="214" t="s">
        <v>342</v>
      </c>
      <c r="G96" s="79" t="s">
        <v>61</v>
      </c>
      <c r="H96" s="162">
        <v>0</v>
      </c>
      <c r="I96" s="159"/>
      <c r="J96" s="159"/>
      <c r="K96" s="16"/>
    </row>
    <row r="97" spans="1:11" s="20" customFormat="1" ht="45.75" customHeight="1" hidden="1">
      <c r="A97" s="184" t="s">
        <v>293</v>
      </c>
      <c r="B97" s="83" t="s">
        <v>51</v>
      </c>
      <c r="C97" s="83" t="s">
        <v>58</v>
      </c>
      <c r="D97" s="83" t="s">
        <v>83</v>
      </c>
      <c r="E97" s="185" t="s">
        <v>185</v>
      </c>
      <c r="F97" s="186" t="s">
        <v>153</v>
      </c>
      <c r="G97" s="79"/>
      <c r="H97" s="159">
        <f>H98</f>
        <v>0</v>
      </c>
      <c r="I97" s="159">
        <f>I98</f>
        <v>0</v>
      </c>
      <c r="J97" s="159">
        <f>J98</f>
        <v>0</v>
      </c>
      <c r="K97" s="16"/>
    </row>
    <row r="98" spans="1:11" s="20" customFormat="1" ht="67.5" customHeight="1" hidden="1">
      <c r="A98" s="182" t="s">
        <v>294</v>
      </c>
      <c r="B98" s="79" t="s">
        <v>51</v>
      </c>
      <c r="C98" s="79" t="s">
        <v>58</v>
      </c>
      <c r="D98" s="79" t="s">
        <v>83</v>
      </c>
      <c r="E98" s="96" t="s">
        <v>185</v>
      </c>
      <c r="F98" s="97" t="s">
        <v>153</v>
      </c>
      <c r="G98" s="79"/>
      <c r="H98" s="162">
        <f>H101</f>
        <v>0</v>
      </c>
      <c r="I98" s="162">
        <f>I101</f>
        <v>0</v>
      </c>
      <c r="J98" s="162">
        <f>J101</f>
        <v>0</v>
      </c>
      <c r="K98" s="16"/>
    </row>
    <row r="99" spans="1:11" s="20" customFormat="1" ht="33.75" customHeight="1" hidden="1">
      <c r="A99" s="228" t="s">
        <v>295</v>
      </c>
      <c r="B99" s="79" t="s">
        <v>51</v>
      </c>
      <c r="C99" s="79" t="s">
        <v>58</v>
      </c>
      <c r="D99" s="79" t="s">
        <v>83</v>
      </c>
      <c r="E99" s="96" t="s">
        <v>297</v>
      </c>
      <c r="F99" s="97" t="s">
        <v>153</v>
      </c>
      <c r="G99" s="79"/>
      <c r="H99" s="162">
        <f aca="true" t="shared" si="11" ref="H99:J100">H100</f>
        <v>0</v>
      </c>
      <c r="I99" s="162">
        <f t="shared" si="11"/>
        <v>0</v>
      </c>
      <c r="J99" s="162">
        <f t="shared" si="11"/>
        <v>0</v>
      </c>
      <c r="K99" s="16"/>
    </row>
    <row r="100" spans="1:11" s="20" customFormat="1" ht="30" customHeight="1" hidden="1">
      <c r="A100" s="182" t="s">
        <v>296</v>
      </c>
      <c r="B100" s="79" t="s">
        <v>51</v>
      </c>
      <c r="C100" s="79" t="s">
        <v>58</v>
      </c>
      <c r="D100" s="79" t="s">
        <v>83</v>
      </c>
      <c r="E100" s="96" t="s">
        <v>297</v>
      </c>
      <c r="F100" s="97" t="s">
        <v>298</v>
      </c>
      <c r="G100" s="79"/>
      <c r="H100" s="162">
        <f t="shared" si="11"/>
        <v>0</v>
      </c>
      <c r="I100" s="162">
        <f t="shared" si="11"/>
        <v>0</v>
      </c>
      <c r="J100" s="162">
        <f t="shared" si="11"/>
        <v>0</v>
      </c>
      <c r="K100" s="16"/>
    </row>
    <row r="101" spans="1:11" s="20" customFormat="1" ht="24.75" customHeight="1" hidden="1">
      <c r="A101" s="182" t="s">
        <v>158</v>
      </c>
      <c r="B101" s="79" t="s">
        <v>51</v>
      </c>
      <c r="C101" s="79" t="s">
        <v>58</v>
      </c>
      <c r="D101" s="79" t="s">
        <v>83</v>
      </c>
      <c r="E101" s="96" t="s">
        <v>297</v>
      </c>
      <c r="F101" s="97" t="s">
        <v>298</v>
      </c>
      <c r="G101" s="79" t="s">
        <v>61</v>
      </c>
      <c r="H101" s="162">
        <v>0</v>
      </c>
      <c r="I101" s="162">
        <v>0</v>
      </c>
      <c r="J101" s="162">
        <v>0</v>
      </c>
      <c r="K101" s="16"/>
    </row>
    <row r="102" spans="1:11" s="20" customFormat="1" ht="42.75" customHeight="1" hidden="1">
      <c r="A102" s="196" t="s">
        <v>119</v>
      </c>
      <c r="B102" s="83" t="s">
        <v>51</v>
      </c>
      <c r="C102" s="83" t="s">
        <v>58</v>
      </c>
      <c r="D102" s="83" t="s">
        <v>83</v>
      </c>
      <c r="E102" s="185" t="s">
        <v>162</v>
      </c>
      <c r="F102" s="186" t="s">
        <v>153</v>
      </c>
      <c r="G102" s="83"/>
      <c r="H102" s="159">
        <f>H103+H111</f>
        <v>0</v>
      </c>
      <c r="I102" s="159">
        <f>I103+I111</f>
        <v>0</v>
      </c>
      <c r="J102" s="159">
        <f>J103+J111</f>
        <v>0</v>
      </c>
      <c r="K102" s="16"/>
    </row>
    <row r="103" spans="1:11" s="20" customFormat="1" ht="43.5" customHeight="1" hidden="1">
      <c r="A103" s="99" t="s">
        <v>120</v>
      </c>
      <c r="B103" s="79" t="s">
        <v>51</v>
      </c>
      <c r="C103" s="79" t="s">
        <v>58</v>
      </c>
      <c r="D103" s="79" t="s">
        <v>83</v>
      </c>
      <c r="E103" s="96" t="s">
        <v>168</v>
      </c>
      <c r="F103" s="97" t="s">
        <v>153</v>
      </c>
      <c r="G103" s="79"/>
      <c r="H103" s="162">
        <f>H104</f>
        <v>0</v>
      </c>
      <c r="I103" s="162">
        <f>I109</f>
        <v>0</v>
      </c>
      <c r="J103" s="162">
        <f>J109</f>
        <v>0</v>
      </c>
      <c r="K103" s="16"/>
    </row>
    <row r="104" spans="1:11" s="20" customFormat="1" ht="43.5" customHeight="1" hidden="1">
      <c r="A104" s="99" t="s">
        <v>217</v>
      </c>
      <c r="B104" s="79" t="s">
        <v>51</v>
      </c>
      <c r="C104" s="79" t="s">
        <v>58</v>
      </c>
      <c r="D104" s="79" t="s">
        <v>83</v>
      </c>
      <c r="E104" s="96" t="s">
        <v>168</v>
      </c>
      <c r="F104" s="238" t="s">
        <v>216</v>
      </c>
      <c r="G104" s="79"/>
      <c r="H104" s="162">
        <f>H105</f>
        <v>0</v>
      </c>
      <c r="I104" s="162"/>
      <c r="J104" s="162"/>
      <c r="K104" s="16"/>
    </row>
    <row r="105" spans="1:11" s="20" customFormat="1" ht="39.75" customHeight="1" hidden="1">
      <c r="A105" s="231" t="s">
        <v>158</v>
      </c>
      <c r="B105" s="79" t="s">
        <v>51</v>
      </c>
      <c r="C105" s="79" t="s">
        <v>58</v>
      </c>
      <c r="D105" s="79" t="s">
        <v>83</v>
      </c>
      <c r="E105" s="96" t="s">
        <v>168</v>
      </c>
      <c r="F105" s="238" t="s">
        <v>216</v>
      </c>
      <c r="G105" s="79" t="s">
        <v>61</v>
      </c>
      <c r="H105" s="162">
        <v>0</v>
      </c>
      <c r="I105" s="162"/>
      <c r="J105" s="162"/>
      <c r="K105" s="16"/>
    </row>
    <row r="106" spans="1:11" s="20" customFormat="1" ht="48.75" customHeight="1" hidden="1">
      <c r="A106" s="120" t="s">
        <v>280</v>
      </c>
      <c r="B106" s="79" t="s">
        <v>51</v>
      </c>
      <c r="C106" s="79" t="s">
        <v>58</v>
      </c>
      <c r="D106" s="79" t="s">
        <v>83</v>
      </c>
      <c r="E106" s="96" t="s">
        <v>168</v>
      </c>
      <c r="F106" s="97" t="s">
        <v>153</v>
      </c>
      <c r="G106" s="79"/>
      <c r="H106" s="162">
        <f>H109</f>
        <v>0</v>
      </c>
      <c r="I106" s="162">
        <f>I109</f>
        <v>0</v>
      </c>
      <c r="J106" s="162">
        <f>J109</f>
        <v>0</v>
      </c>
      <c r="K106" s="16"/>
    </row>
    <row r="107" spans="1:11" s="20" customFormat="1" ht="71.25" customHeight="1" hidden="1">
      <c r="A107" s="175" t="s">
        <v>281</v>
      </c>
      <c r="B107" s="79" t="s">
        <v>51</v>
      </c>
      <c r="C107" s="79" t="s">
        <v>58</v>
      </c>
      <c r="D107" s="79" t="s">
        <v>83</v>
      </c>
      <c r="E107" s="96" t="s">
        <v>168</v>
      </c>
      <c r="F107" s="214" t="s">
        <v>282</v>
      </c>
      <c r="G107" s="79"/>
      <c r="H107" s="162">
        <f>H108</f>
        <v>0</v>
      </c>
      <c r="I107" s="162">
        <f>I108</f>
        <v>0</v>
      </c>
      <c r="J107" s="162">
        <f>J108</f>
        <v>0</v>
      </c>
      <c r="K107" s="16"/>
    </row>
    <row r="108" spans="1:11" s="20" customFormat="1" ht="57.75" customHeight="1" hidden="1">
      <c r="A108" s="188" t="s">
        <v>158</v>
      </c>
      <c r="B108" s="79" t="s">
        <v>51</v>
      </c>
      <c r="C108" s="79" t="s">
        <v>58</v>
      </c>
      <c r="D108" s="79" t="s">
        <v>83</v>
      </c>
      <c r="E108" s="96" t="s">
        <v>168</v>
      </c>
      <c r="F108" s="214" t="s">
        <v>282</v>
      </c>
      <c r="G108" s="79" t="s">
        <v>61</v>
      </c>
      <c r="H108" s="162">
        <v>0</v>
      </c>
      <c r="I108" s="162">
        <v>0</v>
      </c>
      <c r="J108" s="162">
        <v>0</v>
      </c>
      <c r="K108" s="16"/>
    </row>
    <row r="109" spans="1:11" s="20" customFormat="1" ht="58.5" customHeight="1" hidden="1">
      <c r="A109" s="201" t="s">
        <v>302</v>
      </c>
      <c r="B109" s="79" t="s">
        <v>51</v>
      </c>
      <c r="C109" s="79" t="s">
        <v>58</v>
      </c>
      <c r="D109" s="79" t="s">
        <v>83</v>
      </c>
      <c r="E109" s="96" t="s">
        <v>168</v>
      </c>
      <c r="F109" s="214">
        <v>13600</v>
      </c>
      <c r="G109" s="83"/>
      <c r="H109" s="162">
        <f>H110</f>
        <v>0</v>
      </c>
      <c r="I109" s="162">
        <f>I110</f>
        <v>0</v>
      </c>
      <c r="J109" s="162">
        <f>J110</f>
        <v>0</v>
      </c>
      <c r="K109" s="16"/>
    </row>
    <row r="110" spans="1:11" s="20" customFormat="1" ht="81" customHeight="1" hidden="1">
      <c r="A110" s="91" t="s">
        <v>60</v>
      </c>
      <c r="B110" s="79" t="s">
        <v>51</v>
      </c>
      <c r="C110" s="79" t="s">
        <v>58</v>
      </c>
      <c r="D110" s="79" t="s">
        <v>83</v>
      </c>
      <c r="E110" s="96" t="s">
        <v>168</v>
      </c>
      <c r="F110" s="214">
        <v>13600</v>
      </c>
      <c r="G110" s="79" t="s">
        <v>61</v>
      </c>
      <c r="H110" s="162">
        <v>0</v>
      </c>
      <c r="I110" s="162">
        <v>0</v>
      </c>
      <c r="J110" s="162">
        <v>0</v>
      </c>
      <c r="K110" s="16"/>
    </row>
    <row r="111" spans="1:40" s="23" customFormat="1" ht="84.75" customHeight="1" hidden="1">
      <c r="A111" s="182" t="s">
        <v>303</v>
      </c>
      <c r="B111" s="227" t="s">
        <v>51</v>
      </c>
      <c r="C111" s="227" t="s">
        <v>58</v>
      </c>
      <c r="D111" s="227" t="s">
        <v>83</v>
      </c>
      <c r="E111" s="96" t="s">
        <v>168</v>
      </c>
      <c r="F111" s="214" t="s">
        <v>304</v>
      </c>
      <c r="G111" s="174"/>
      <c r="H111" s="225">
        <f>H112</f>
        <v>0</v>
      </c>
      <c r="I111" s="225">
        <f>I112</f>
        <v>0</v>
      </c>
      <c r="J111" s="225">
        <f>J112</f>
        <v>0</v>
      </c>
      <c r="K111" s="2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</row>
    <row r="112" spans="1:40" s="23" customFormat="1" ht="106.5" customHeight="1" hidden="1">
      <c r="A112" s="182" t="s">
        <v>60</v>
      </c>
      <c r="B112" s="227" t="s">
        <v>51</v>
      </c>
      <c r="C112" s="227" t="s">
        <v>58</v>
      </c>
      <c r="D112" s="227" t="s">
        <v>83</v>
      </c>
      <c r="E112" s="96" t="s">
        <v>168</v>
      </c>
      <c r="F112" s="214" t="s">
        <v>304</v>
      </c>
      <c r="G112" s="174" t="s">
        <v>61</v>
      </c>
      <c r="H112" s="225">
        <v>0</v>
      </c>
      <c r="I112" s="225">
        <v>0</v>
      </c>
      <c r="J112" s="225">
        <v>0</v>
      </c>
      <c r="K112" s="2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</row>
    <row r="113" spans="1:11" s="28" customFormat="1" ht="35.25" customHeight="1">
      <c r="A113" s="100" t="s">
        <v>84</v>
      </c>
      <c r="B113" s="121" t="s">
        <v>51</v>
      </c>
      <c r="C113" s="101" t="s">
        <v>85</v>
      </c>
      <c r="D113" s="101"/>
      <c r="E113" s="109"/>
      <c r="F113" s="110"/>
      <c r="G113" s="101"/>
      <c r="H113" s="168">
        <f>H122+H161</f>
        <v>154000</v>
      </c>
      <c r="I113" s="168" t="e">
        <f>I122+I161</f>
        <v>#REF!</v>
      </c>
      <c r="J113" s="168" t="e">
        <f>J122+J161</f>
        <v>#REF!</v>
      </c>
      <c r="K113" s="3"/>
    </row>
    <row r="114" spans="1:11" s="28" customFormat="1" ht="43.5" customHeight="1" hidden="1">
      <c r="A114" s="134" t="s">
        <v>149</v>
      </c>
      <c r="B114" s="131" t="s">
        <v>51</v>
      </c>
      <c r="C114" s="135" t="s">
        <v>85</v>
      </c>
      <c r="D114" s="135" t="s">
        <v>52</v>
      </c>
      <c r="E114" s="155"/>
      <c r="F114" s="210"/>
      <c r="G114" s="135"/>
      <c r="H114" s="169"/>
      <c r="I114" s="169"/>
      <c r="J114" s="169"/>
      <c r="K114" s="3"/>
    </row>
    <row r="115" spans="1:11" s="28" customFormat="1" ht="39.75" customHeight="1" hidden="1">
      <c r="A115" s="136" t="s">
        <v>271</v>
      </c>
      <c r="B115" s="131" t="s">
        <v>51</v>
      </c>
      <c r="C115" s="135" t="s">
        <v>85</v>
      </c>
      <c r="D115" s="135" t="s">
        <v>52</v>
      </c>
      <c r="E115" s="155" t="s">
        <v>186</v>
      </c>
      <c r="F115" s="210"/>
      <c r="G115" s="135"/>
      <c r="H115" s="169"/>
      <c r="I115" s="169"/>
      <c r="J115" s="169"/>
      <c r="K115" s="3"/>
    </row>
    <row r="116" spans="1:11" s="28" customFormat="1" ht="77.25" customHeight="1" hidden="1">
      <c r="A116" s="91" t="s">
        <v>272</v>
      </c>
      <c r="B116" s="131" t="s">
        <v>51</v>
      </c>
      <c r="C116" s="135" t="s">
        <v>85</v>
      </c>
      <c r="D116" s="135" t="s">
        <v>52</v>
      </c>
      <c r="E116" s="155" t="s">
        <v>258</v>
      </c>
      <c r="F116" s="210"/>
      <c r="G116" s="135"/>
      <c r="H116" s="169"/>
      <c r="I116" s="169"/>
      <c r="J116" s="169"/>
      <c r="K116" s="3" t="s">
        <v>151</v>
      </c>
    </row>
    <row r="117" spans="1:11" s="28" customFormat="1" ht="24" customHeight="1" hidden="1">
      <c r="A117" s="143" t="s">
        <v>260</v>
      </c>
      <c r="B117" s="131"/>
      <c r="C117" s="135" t="s">
        <v>85</v>
      </c>
      <c r="D117" s="135" t="s">
        <v>52</v>
      </c>
      <c r="E117" s="155" t="s">
        <v>259</v>
      </c>
      <c r="F117" s="207" t="s">
        <v>153</v>
      </c>
      <c r="G117" s="135"/>
      <c r="H117" s="169"/>
      <c r="I117" s="169"/>
      <c r="J117" s="169"/>
      <c r="K117" s="3"/>
    </row>
    <row r="118" spans="1:11" s="28" customFormat="1" ht="24.75" customHeight="1" hidden="1">
      <c r="A118" s="145" t="s">
        <v>262</v>
      </c>
      <c r="B118" s="131" t="s">
        <v>51</v>
      </c>
      <c r="C118" s="135" t="s">
        <v>85</v>
      </c>
      <c r="D118" s="135" t="s">
        <v>52</v>
      </c>
      <c r="E118" s="155" t="s">
        <v>261</v>
      </c>
      <c r="F118" s="210"/>
      <c r="G118" s="135"/>
      <c r="H118" s="169"/>
      <c r="I118" s="169"/>
      <c r="J118" s="169"/>
      <c r="K118" s="3" t="s">
        <v>224</v>
      </c>
    </row>
    <row r="119" spans="1:11" s="28" customFormat="1" ht="26.25" customHeight="1" hidden="1">
      <c r="A119" s="128" t="s">
        <v>139</v>
      </c>
      <c r="B119" s="131" t="s">
        <v>51</v>
      </c>
      <c r="C119" s="135" t="s">
        <v>85</v>
      </c>
      <c r="D119" s="135" t="s">
        <v>52</v>
      </c>
      <c r="E119" s="155" t="s">
        <v>261</v>
      </c>
      <c r="F119" s="210"/>
      <c r="G119" s="135" t="s">
        <v>138</v>
      </c>
      <c r="H119" s="169"/>
      <c r="I119" s="169"/>
      <c r="J119" s="169"/>
      <c r="K119" s="3"/>
    </row>
    <row r="120" spans="1:11" s="28" customFormat="1" ht="26.25" customHeight="1" hidden="1">
      <c r="A120" s="146" t="s">
        <v>225</v>
      </c>
      <c r="B120" s="131" t="s">
        <v>51</v>
      </c>
      <c r="C120" s="135" t="s">
        <v>85</v>
      </c>
      <c r="D120" s="135" t="s">
        <v>52</v>
      </c>
      <c r="E120" s="155" t="s">
        <v>206</v>
      </c>
      <c r="F120" s="210">
        <v>96021</v>
      </c>
      <c r="G120" s="135"/>
      <c r="H120" s="169"/>
      <c r="I120" s="169"/>
      <c r="J120" s="169"/>
      <c r="K120" s="3" t="s">
        <v>263</v>
      </c>
    </row>
    <row r="121" spans="1:11" s="28" customFormat="1" ht="26.25" customHeight="1" hidden="1">
      <c r="A121" s="128" t="s">
        <v>139</v>
      </c>
      <c r="B121" s="131" t="s">
        <v>51</v>
      </c>
      <c r="C121" s="135" t="s">
        <v>85</v>
      </c>
      <c r="D121" s="135" t="s">
        <v>52</v>
      </c>
      <c r="E121" s="155" t="s">
        <v>206</v>
      </c>
      <c r="F121" s="210">
        <v>96021</v>
      </c>
      <c r="G121" s="135" t="s">
        <v>138</v>
      </c>
      <c r="H121" s="169"/>
      <c r="I121" s="169"/>
      <c r="J121" s="169"/>
      <c r="K121" s="3" t="s">
        <v>263</v>
      </c>
    </row>
    <row r="122" spans="1:11" s="20" customFormat="1" ht="45" customHeight="1">
      <c r="A122" s="100" t="s">
        <v>86</v>
      </c>
      <c r="B122" s="83" t="s">
        <v>51</v>
      </c>
      <c r="C122" s="101" t="s">
        <v>85</v>
      </c>
      <c r="D122" s="101" t="s">
        <v>53</v>
      </c>
      <c r="E122" s="109"/>
      <c r="F122" s="110"/>
      <c r="G122" s="101"/>
      <c r="H122" s="168">
        <f>H123+H139+H150</f>
        <v>4000</v>
      </c>
      <c r="I122" s="168">
        <f>I123+I139+I150</f>
        <v>41163</v>
      </c>
      <c r="J122" s="168">
        <f>J123+J139+J150</f>
        <v>37050</v>
      </c>
      <c r="K122" s="16"/>
    </row>
    <row r="123" spans="1:11" s="20" customFormat="1" ht="65.25" customHeight="1" hidden="1">
      <c r="A123" s="100" t="s">
        <v>273</v>
      </c>
      <c r="B123" s="85" t="s">
        <v>51</v>
      </c>
      <c r="C123" s="101" t="s">
        <v>85</v>
      </c>
      <c r="D123" s="101" t="s">
        <v>53</v>
      </c>
      <c r="E123" s="81" t="s">
        <v>223</v>
      </c>
      <c r="F123" s="82" t="s">
        <v>153</v>
      </c>
      <c r="G123" s="101"/>
      <c r="H123" s="168">
        <f>H124</f>
        <v>0</v>
      </c>
      <c r="I123" s="168">
        <f>I124</f>
        <v>0</v>
      </c>
      <c r="J123" s="168">
        <f>J124</f>
        <v>0</v>
      </c>
      <c r="K123" s="16"/>
    </row>
    <row r="124" spans="1:11" s="20" customFormat="1" ht="59.25" customHeight="1" hidden="1">
      <c r="A124" s="111" t="s">
        <v>274</v>
      </c>
      <c r="B124" s="87" t="s">
        <v>51</v>
      </c>
      <c r="C124" s="104" t="s">
        <v>85</v>
      </c>
      <c r="D124" s="104" t="s">
        <v>53</v>
      </c>
      <c r="E124" s="172" t="s">
        <v>233</v>
      </c>
      <c r="F124" s="173" t="s">
        <v>153</v>
      </c>
      <c r="G124" s="104"/>
      <c r="H124" s="170"/>
      <c r="I124" s="170"/>
      <c r="J124" s="170"/>
      <c r="K124" s="16"/>
    </row>
    <row r="125" spans="1:11" s="20" customFormat="1" ht="0.75" customHeight="1" hidden="1">
      <c r="A125" s="154" t="s">
        <v>243</v>
      </c>
      <c r="B125" s="87" t="s">
        <v>51</v>
      </c>
      <c r="C125" s="104" t="s">
        <v>85</v>
      </c>
      <c r="D125" s="104" t="s">
        <v>53</v>
      </c>
      <c r="E125" s="172" t="s">
        <v>244</v>
      </c>
      <c r="F125" s="173" t="s">
        <v>153</v>
      </c>
      <c r="G125" s="104"/>
      <c r="H125" s="170"/>
      <c r="I125" s="170"/>
      <c r="J125" s="170"/>
      <c r="K125" s="16"/>
    </row>
    <row r="126" spans="1:11" s="20" customFormat="1" ht="66.75" customHeight="1" hidden="1">
      <c r="A126" s="148" t="s">
        <v>237</v>
      </c>
      <c r="B126" s="87" t="s">
        <v>51</v>
      </c>
      <c r="C126" s="104" t="s">
        <v>85</v>
      </c>
      <c r="D126" s="104" t="s">
        <v>53</v>
      </c>
      <c r="E126" s="172" t="s">
        <v>244</v>
      </c>
      <c r="F126" s="173" t="s">
        <v>234</v>
      </c>
      <c r="G126" s="104"/>
      <c r="H126" s="170"/>
      <c r="I126" s="170"/>
      <c r="J126" s="170"/>
      <c r="K126" s="16" t="s">
        <v>240</v>
      </c>
    </row>
    <row r="127" spans="1:11" s="20" customFormat="1" ht="81.75" customHeight="1" hidden="1">
      <c r="A127" s="91" t="s">
        <v>139</v>
      </c>
      <c r="B127" s="87" t="s">
        <v>51</v>
      </c>
      <c r="C127" s="104" t="s">
        <v>85</v>
      </c>
      <c r="D127" s="104" t="s">
        <v>53</v>
      </c>
      <c r="E127" s="172" t="s">
        <v>244</v>
      </c>
      <c r="F127" s="173" t="s">
        <v>234</v>
      </c>
      <c r="G127" s="104" t="s">
        <v>138</v>
      </c>
      <c r="H127" s="170"/>
      <c r="I127" s="170"/>
      <c r="J127" s="170"/>
      <c r="K127" s="16"/>
    </row>
    <row r="128" spans="1:11" s="20" customFormat="1" ht="72.75" customHeight="1" hidden="1">
      <c r="A128" s="148" t="s">
        <v>238</v>
      </c>
      <c r="B128" s="87" t="s">
        <v>51</v>
      </c>
      <c r="C128" s="104" t="s">
        <v>85</v>
      </c>
      <c r="D128" s="104" t="s">
        <v>53</v>
      </c>
      <c r="E128" s="172" t="s">
        <v>244</v>
      </c>
      <c r="F128" s="173" t="s">
        <v>235</v>
      </c>
      <c r="G128" s="104"/>
      <c r="H128" s="170"/>
      <c r="I128" s="170"/>
      <c r="J128" s="170"/>
      <c r="K128" s="16" t="s">
        <v>220</v>
      </c>
    </row>
    <row r="129" spans="1:11" s="20" customFormat="1" ht="64.5" customHeight="1" hidden="1">
      <c r="A129" s="91" t="s">
        <v>139</v>
      </c>
      <c r="B129" s="87" t="s">
        <v>51</v>
      </c>
      <c r="C129" s="104" t="s">
        <v>85</v>
      </c>
      <c r="D129" s="104" t="s">
        <v>53</v>
      </c>
      <c r="E129" s="172" t="s">
        <v>244</v>
      </c>
      <c r="F129" s="173" t="s">
        <v>235</v>
      </c>
      <c r="G129" s="104" t="s">
        <v>138</v>
      </c>
      <c r="H129" s="170"/>
      <c r="I129" s="170"/>
      <c r="J129" s="170"/>
      <c r="K129" s="16"/>
    </row>
    <row r="130" spans="1:11" s="20" customFormat="1" ht="1.5" customHeight="1" hidden="1">
      <c r="A130" s="148" t="s">
        <v>239</v>
      </c>
      <c r="B130" s="87" t="s">
        <v>51</v>
      </c>
      <c r="C130" s="104" t="s">
        <v>85</v>
      </c>
      <c r="D130" s="104" t="s">
        <v>53</v>
      </c>
      <c r="E130" s="172" t="s">
        <v>245</v>
      </c>
      <c r="F130" s="173" t="s">
        <v>236</v>
      </c>
      <c r="G130" s="104"/>
      <c r="H130" s="170"/>
      <c r="I130" s="170"/>
      <c r="J130" s="170"/>
      <c r="K130" s="16" t="s">
        <v>222</v>
      </c>
    </row>
    <row r="131" spans="1:11" s="20" customFormat="1" ht="1.5" customHeight="1" hidden="1">
      <c r="A131" s="91" t="s">
        <v>139</v>
      </c>
      <c r="B131" s="87" t="s">
        <v>51</v>
      </c>
      <c r="C131" s="104" t="s">
        <v>85</v>
      </c>
      <c r="D131" s="104" t="s">
        <v>53</v>
      </c>
      <c r="E131" s="172" t="s">
        <v>244</v>
      </c>
      <c r="F131" s="173" t="s">
        <v>236</v>
      </c>
      <c r="G131" s="104" t="s">
        <v>138</v>
      </c>
      <c r="H131" s="170"/>
      <c r="I131" s="170"/>
      <c r="J131" s="170"/>
      <c r="K131" s="16"/>
    </row>
    <row r="132" spans="1:11" s="20" customFormat="1" ht="54.75" customHeight="1" hidden="1">
      <c r="A132" s="112" t="s">
        <v>0</v>
      </c>
      <c r="B132" s="87" t="s">
        <v>51</v>
      </c>
      <c r="C132" s="104" t="s">
        <v>85</v>
      </c>
      <c r="D132" s="104" t="s">
        <v>53</v>
      </c>
      <c r="E132" s="172" t="s">
        <v>226</v>
      </c>
      <c r="F132" s="173" t="s">
        <v>153</v>
      </c>
      <c r="G132" s="79"/>
      <c r="H132" s="162"/>
      <c r="I132" s="162"/>
      <c r="J132" s="162"/>
      <c r="K132" s="16"/>
    </row>
    <row r="133" spans="1:11" s="20" customFormat="1" ht="0.75" customHeight="1" hidden="1">
      <c r="A133" s="91" t="s">
        <v>1</v>
      </c>
      <c r="B133" s="87" t="s">
        <v>51</v>
      </c>
      <c r="C133" s="104" t="s">
        <v>85</v>
      </c>
      <c r="D133" s="104" t="s">
        <v>53</v>
      </c>
      <c r="E133" s="172" t="s">
        <v>241</v>
      </c>
      <c r="F133" s="173" t="s">
        <v>153</v>
      </c>
      <c r="G133" s="79"/>
      <c r="H133" s="162"/>
      <c r="I133" s="162"/>
      <c r="J133" s="162"/>
      <c r="K133" s="16"/>
    </row>
    <row r="134" spans="1:11" s="20" customFormat="1" ht="60" customHeight="1" hidden="1">
      <c r="A134" s="143" t="s">
        <v>242</v>
      </c>
      <c r="B134" s="87" t="s">
        <v>51</v>
      </c>
      <c r="C134" s="104" t="s">
        <v>85</v>
      </c>
      <c r="D134" s="104" t="s">
        <v>53</v>
      </c>
      <c r="E134" s="172" t="s">
        <v>246</v>
      </c>
      <c r="F134" s="173" t="s">
        <v>153</v>
      </c>
      <c r="G134" s="79"/>
      <c r="H134" s="162"/>
      <c r="I134" s="162"/>
      <c r="J134" s="162"/>
      <c r="K134" s="16"/>
    </row>
    <row r="135" spans="1:11" s="20" customFormat="1" ht="60" customHeight="1" hidden="1">
      <c r="A135" s="147" t="s">
        <v>228</v>
      </c>
      <c r="B135" s="87" t="s">
        <v>51</v>
      </c>
      <c r="C135" s="104" t="s">
        <v>85</v>
      </c>
      <c r="D135" s="104" t="s">
        <v>53</v>
      </c>
      <c r="E135" s="172" t="s">
        <v>247</v>
      </c>
      <c r="F135" s="173" t="s">
        <v>227</v>
      </c>
      <c r="G135" s="79"/>
      <c r="H135" s="162"/>
      <c r="I135" s="162"/>
      <c r="J135" s="162"/>
      <c r="K135" s="16" t="s">
        <v>229</v>
      </c>
    </row>
    <row r="136" spans="1:11" s="20" customFormat="1" ht="65.25" customHeight="1" hidden="1">
      <c r="A136" s="91" t="s">
        <v>139</v>
      </c>
      <c r="B136" s="87" t="s">
        <v>51</v>
      </c>
      <c r="C136" s="104" t="s">
        <v>85</v>
      </c>
      <c r="D136" s="104" t="s">
        <v>53</v>
      </c>
      <c r="E136" s="172" t="s">
        <v>247</v>
      </c>
      <c r="F136" s="173" t="s">
        <v>227</v>
      </c>
      <c r="G136" s="79" t="s">
        <v>138</v>
      </c>
      <c r="H136" s="162"/>
      <c r="I136" s="162"/>
      <c r="J136" s="162"/>
      <c r="K136" s="16"/>
    </row>
    <row r="137" spans="1:11" s="20" customFormat="1" ht="54.75" customHeight="1" hidden="1">
      <c r="A137" s="147" t="s">
        <v>230</v>
      </c>
      <c r="B137" s="87" t="s">
        <v>51</v>
      </c>
      <c r="C137" s="104" t="s">
        <v>85</v>
      </c>
      <c r="D137" s="104" t="s">
        <v>53</v>
      </c>
      <c r="E137" s="172" t="s">
        <v>197</v>
      </c>
      <c r="F137" s="173" t="s">
        <v>231</v>
      </c>
      <c r="G137" s="79"/>
      <c r="H137" s="162"/>
      <c r="I137" s="162"/>
      <c r="J137" s="162"/>
      <c r="K137" s="16" t="s">
        <v>232</v>
      </c>
    </row>
    <row r="138" spans="1:11" s="20" customFormat="1" ht="49.5" customHeight="1" hidden="1">
      <c r="A138" s="91" t="s">
        <v>139</v>
      </c>
      <c r="B138" s="87" t="s">
        <v>51</v>
      </c>
      <c r="C138" s="104" t="s">
        <v>85</v>
      </c>
      <c r="D138" s="104" t="s">
        <v>53</v>
      </c>
      <c r="E138" s="172" t="s">
        <v>197</v>
      </c>
      <c r="F138" s="173" t="s">
        <v>231</v>
      </c>
      <c r="G138" s="79" t="s">
        <v>138</v>
      </c>
      <c r="H138" s="162"/>
      <c r="I138" s="162"/>
      <c r="J138" s="162"/>
      <c r="K138" s="16"/>
    </row>
    <row r="139" spans="1:11" s="20" customFormat="1" ht="58.5" customHeight="1" hidden="1">
      <c r="A139" s="112" t="s">
        <v>283</v>
      </c>
      <c r="B139" s="85" t="s">
        <v>51</v>
      </c>
      <c r="C139" s="122" t="s">
        <v>85</v>
      </c>
      <c r="D139" s="122" t="s">
        <v>53</v>
      </c>
      <c r="E139" s="180" t="s">
        <v>248</v>
      </c>
      <c r="F139" s="82" t="s">
        <v>153</v>
      </c>
      <c r="G139" s="83"/>
      <c r="H139" s="159">
        <f aca="true" t="shared" si="12" ref="H139:J140">H140</f>
        <v>0</v>
      </c>
      <c r="I139" s="159">
        <f t="shared" si="12"/>
        <v>0</v>
      </c>
      <c r="J139" s="159">
        <f t="shared" si="12"/>
        <v>0</v>
      </c>
      <c r="K139" s="16" t="s">
        <v>144</v>
      </c>
    </row>
    <row r="140" spans="1:11" s="20" customFormat="1" ht="70.5" customHeight="1" hidden="1">
      <c r="A140" s="91" t="s">
        <v>285</v>
      </c>
      <c r="B140" s="87" t="s">
        <v>51</v>
      </c>
      <c r="C140" s="104" t="s">
        <v>85</v>
      </c>
      <c r="D140" s="104" t="s">
        <v>53</v>
      </c>
      <c r="E140" s="172" t="s">
        <v>218</v>
      </c>
      <c r="F140" s="173"/>
      <c r="G140" s="79"/>
      <c r="H140" s="162">
        <f t="shared" si="12"/>
        <v>0</v>
      </c>
      <c r="I140" s="162">
        <f t="shared" si="12"/>
        <v>0</v>
      </c>
      <c r="J140" s="162">
        <f t="shared" si="12"/>
        <v>0</v>
      </c>
      <c r="K140" s="16"/>
    </row>
    <row r="141" spans="1:11" s="20" customFormat="1" ht="41.25" customHeight="1" hidden="1">
      <c r="A141" s="120" t="s">
        <v>221</v>
      </c>
      <c r="B141" s="87" t="s">
        <v>51</v>
      </c>
      <c r="C141" s="104" t="s">
        <v>85</v>
      </c>
      <c r="D141" s="104" t="s">
        <v>53</v>
      </c>
      <c r="E141" s="181" t="s">
        <v>288</v>
      </c>
      <c r="F141" s="173" t="s">
        <v>153</v>
      </c>
      <c r="G141" s="79"/>
      <c r="H141" s="162">
        <f>H142+H144+H146+H148</f>
        <v>0</v>
      </c>
      <c r="I141" s="162">
        <f>I142+I144+I146+I148</f>
        <v>0</v>
      </c>
      <c r="J141" s="162">
        <f>J142+J144+J146+J148</f>
        <v>0</v>
      </c>
      <c r="K141" s="16"/>
    </row>
    <row r="142" spans="1:11" s="20" customFormat="1" ht="45" customHeight="1" hidden="1">
      <c r="A142" s="144" t="s">
        <v>219</v>
      </c>
      <c r="B142" s="87" t="s">
        <v>51</v>
      </c>
      <c r="C142" s="104" t="s">
        <v>85</v>
      </c>
      <c r="D142" s="104" t="s">
        <v>53</v>
      </c>
      <c r="E142" s="208" t="s">
        <v>249</v>
      </c>
      <c r="F142" s="209"/>
      <c r="G142" s="79"/>
      <c r="H142" s="162">
        <f>H143</f>
        <v>0</v>
      </c>
      <c r="I142" s="162">
        <f>I143</f>
        <v>0</v>
      </c>
      <c r="J142" s="162">
        <f>J143</f>
        <v>0</v>
      </c>
      <c r="K142" s="16"/>
    </row>
    <row r="143" spans="1:11" s="20" customFormat="1" ht="42" customHeight="1" hidden="1">
      <c r="A143" s="182" t="s">
        <v>158</v>
      </c>
      <c r="B143" s="87" t="s">
        <v>51</v>
      </c>
      <c r="C143" s="104" t="s">
        <v>85</v>
      </c>
      <c r="D143" s="104" t="s">
        <v>53</v>
      </c>
      <c r="E143" s="172" t="s">
        <v>249</v>
      </c>
      <c r="F143" s="173"/>
      <c r="G143" s="149" t="s">
        <v>61</v>
      </c>
      <c r="H143" s="162"/>
      <c r="I143" s="162"/>
      <c r="J143" s="162"/>
      <c r="K143" s="16" t="s">
        <v>220</v>
      </c>
    </row>
    <row r="144" spans="1:11" s="20" customFormat="1" ht="54" customHeight="1" hidden="1">
      <c r="A144" s="147" t="s">
        <v>299</v>
      </c>
      <c r="B144" s="87" t="s">
        <v>51</v>
      </c>
      <c r="C144" s="104" t="s">
        <v>85</v>
      </c>
      <c r="D144" s="104" t="s">
        <v>53</v>
      </c>
      <c r="E144" s="172" t="s">
        <v>300</v>
      </c>
      <c r="F144" s="173"/>
      <c r="G144" s="79"/>
      <c r="H144" s="162">
        <f>H145</f>
        <v>0</v>
      </c>
      <c r="I144" s="162">
        <f>I145</f>
        <v>0</v>
      </c>
      <c r="J144" s="162">
        <f>J145</f>
        <v>0</v>
      </c>
      <c r="K144" s="16"/>
    </row>
    <row r="145" spans="1:11" s="20" customFormat="1" ht="49.5" customHeight="1" hidden="1">
      <c r="A145" s="182" t="s">
        <v>158</v>
      </c>
      <c r="B145" s="87" t="s">
        <v>51</v>
      </c>
      <c r="C145" s="104" t="s">
        <v>85</v>
      </c>
      <c r="D145" s="104" t="s">
        <v>53</v>
      </c>
      <c r="E145" s="172" t="s">
        <v>300</v>
      </c>
      <c r="F145" s="173"/>
      <c r="G145" s="104" t="s">
        <v>61</v>
      </c>
      <c r="H145" s="162">
        <v>0</v>
      </c>
      <c r="I145" s="162">
        <v>0</v>
      </c>
      <c r="J145" s="162">
        <v>0</v>
      </c>
      <c r="K145" s="16" t="s">
        <v>222</v>
      </c>
    </row>
    <row r="146" spans="1:11" s="151" customFormat="1" ht="2.25" customHeight="1" hidden="1">
      <c r="A146" s="152" t="s">
        <v>250</v>
      </c>
      <c r="B146" s="87" t="s">
        <v>51</v>
      </c>
      <c r="C146" s="104" t="s">
        <v>85</v>
      </c>
      <c r="D146" s="104" t="s">
        <v>53</v>
      </c>
      <c r="E146" s="223" t="s">
        <v>252</v>
      </c>
      <c r="F146" s="153">
        <v>13421</v>
      </c>
      <c r="G146" s="149"/>
      <c r="H146" s="162">
        <f>H147</f>
        <v>0</v>
      </c>
      <c r="I146" s="162">
        <f>I147</f>
        <v>0</v>
      </c>
      <c r="J146" s="162">
        <f>J147</f>
        <v>0</v>
      </c>
      <c r="K146" s="150" t="s">
        <v>220</v>
      </c>
    </row>
    <row r="147" spans="1:11" s="20" customFormat="1" ht="57" customHeight="1" hidden="1">
      <c r="A147" s="182" t="s">
        <v>158</v>
      </c>
      <c r="B147" s="87" t="s">
        <v>51</v>
      </c>
      <c r="C147" s="104" t="s">
        <v>85</v>
      </c>
      <c r="D147" s="104" t="s">
        <v>53</v>
      </c>
      <c r="E147" s="224" t="s">
        <v>253</v>
      </c>
      <c r="F147" s="153">
        <v>13421</v>
      </c>
      <c r="G147" s="104" t="s">
        <v>61</v>
      </c>
      <c r="H147" s="162"/>
      <c r="I147" s="162"/>
      <c r="J147" s="162"/>
      <c r="K147" s="16"/>
    </row>
    <row r="148" spans="1:11" s="20" customFormat="1" ht="45" customHeight="1" hidden="1">
      <c r="A148" s="152" t="s">
        <v>250</v>
      </c>
      <c r="B148" s="87" t="s">
        <v>51</v>
      </c>
      <c r="C148" s="104" t="s">
        <v>85</v>
      </c>
      <c r="D148" s="104" t="s">
        <v>53</v>
      </c>
      <c r="E148" s="172" t="s">
        <v>251</v>
      </c>
      <c r="F148" s="173"/>
      <c r="G148" s="149"/>
      <c r="H148" s="162">
        <f>H149</f>
        <v>0</v>
      </c>
      <c r="I148" s="162">
        <f>I149</f>
        <v>0</v>
      </c>
      <c r="J148" s="162">
        <f>J149</f>
        <v>0</v>
      </c>
      <c r="K148" s="16" t="s">
        <v>222</v>
      </c>
    </row>
    <row r="149" spans="1:11" s="20" customFormat="1" ht="57" customHeight="1" hidden="1">
      <c r="A149" s="182" t="s">
        <v>158</v>
      </c>
      <c r="B149" s="87" t="s">
        <v>51</v>
      </c>
      <c r="C149" s="104" t="s">
        <v>85</v>
      </c>
      <c r="D149" s="104" t="s">
        <v>53</v>
      </c>
      <c r="E149" s="172" t="s">
        <v>251</v>
      </c>
      <c r="F149" s="173"/>
      <c r="G149" s="149" t="s">
        <v>61</v>
      </c>
      <c r="H149" s="162"/>
      <c r="I149" s="162"/>
      <c r="J149" s="162"/>
      <c r="K149" s="16"/>
    </row>
    <row r="150" spans="1:11" s="20" customFormat="1" ht="66" customHeight="1">
      <c r="A150" s="112" t="s">
        <v>289</v>
      </c>
      <c r="B150" s="85" t="s">
        <v>51</v>
      </c>
      <c r="C150" s="122" t="s">
        <v>85</v>
      </c>
      <c r="D150" s="122" t="s">
        <v>53</v>
      </c>
      <c r="E150" s="180" t="s">
        <v>203</v>
      </c>
      <c r="F150" s="82" t="s">
        <v>153</v>
      </c>
      <c r="G150" s="83"/>
      <c r="H150" s="159">
        <f>H155</f>
        <v>4000</v>
      </c>
      <c r="I150" s="159">
        <f>I155</f>
        <v>41163</v>
      </c>
      <c r="J150" s="159">
        <f>J155</f>
        <v>37050</v>
      </c>
      <c r="K150" s="16"/>
    </row>
    <row r="151" spans="1:11" s="20" customFormat="1" ht="2.25" customHeight="1" hidden="1">
      <c r="A151" s="194" t="s">
        <v>140</v>
      </c>
      <c r="B151" s="137" t="s">
        <v>51</v>
      </c>
      <c r="C151" s="138" t="s">
        <v>85</v>
      </c>
      <c r="D151" s="138" t="s">
        <v>53</v>
      </c>
      <c r="E151" s="206" t="s">
        <v>148</v>
      </c>
      <c r="F151" s="207"/>
      <c r="G151" s="132"/>
      <c r="H151" s="167">
        <f>H152</f>
        <v>0</v>
      </c>
      <c r="I151" s="167">
        <f>I152</f>
        <v>0</v>
      </c>
      <c r="J151" s="167">
        <f>J152</f>
        <v>0</v>
      </c>
      <c r="K151" s="16"/>
    </row>
    <row r="152" spans="1:11" s="20" customFormat="1" ht="0.75" customHeight="1" hidden="1">
      <c r="A152" s="202" t="s">
        <v>146</v>
      </c>
      <c r="B152" s="137" t="s">
        <v>51</v>
      </c>
      <c r="C152" s="138" t="s">
        <v>85</v>
      </c>
      <c r="D152" s="138" t="s">
        <v>53</v>
      </c>
      <c r="E152" s="206" t="s">
        <v>145</v>
      </c>
      <c r="F152" s="207"/>
      <c r="G152" s="132"/>
      <c r="H152" s="167">
        <f>H153+H154</f>
        <v>0</v>
      </c>
      <c r="I152" s="167">
        <f>I153+I154</f>
        <v>0</v>
      </c>
      <c r="J152" s="167">
        <f>J153+J154</f>
        <v>0</v>
      </c>
      <c r="K152" s="16"/>
    </row>
    <row r="153" spans="1:11" s="20" customFormat="1" ht="49.5" customHeight="1" hidden="1">
      <c r="A153" s="128" t="s">
        <v>60</v>
      </c>
      <c r="B153" s="137" t="s">
        <v>51</v>
      </c>
      <c r="C153" s="138" t="s">
        <v>85</v>
      </c>
      <c r="D153" s="138" t="s">
        <v>53</v>
      </c>
      <c r="E153" s="206" t="s">
        <v>145</v>
      </c>
      <c r="F153" s="207"/>
      <c r="G153" s="132" t="s">
        <v>61</v>
      </c>
      <c r="H153" s="167"/>
      <c r="I153" s="167"/>
      <c r="J153" s="167"/>
      <c r="K153" s="16"/>
    </row>
    <row r="154" spans="1:11" s="20" customFormat="1" ht="57.75" customHeight="1" hidden="1">
      <c r="A154" s="128" t="s">
        <v>62</v>
      </c>
      <c r="B154" s="137" t="s">
        <v>51</v>
      </c>
      <c r="C154" s="138" t="s">
        <v>85</v>
      </c>
      <c r="D154" s="138" t="s">
        <v>53</v>
      </c>
      <c r="E154" s="206" t="s">
        <v>145</v>
      </c>
      <c r="F154" s="207"/>
      <c r="G154" s="132" t="s">
        <v>63</v>
      </c>
      <c r="H154" s="167"/>
      <c r="I154" s="167"/>
      <c r="J154" s="167"/>
      <c r="K154" s="16"/>
    </row>
    <row r="155" spans="1:11" s="20" customFormat="1" ht="73.5" customHeight="1">
      <c r="A155" s="91" t="s">
        <v>290</v>
      </c>
      <c r="B155" s="87" t="s">
        <v>51</v>
      </c>
      <c r="C155" s="104" t="s">
        <v>85</v>
      </c>
      <c r="D155" s="104" t="s">
        <v>53</v>
      </c>
      <c r="E155" s="181" t="s">
        <v>204</v>
      </c>
      <c r="F155" s="173" t="s">
        <v>153</v>
      </c>
      <c r="G155" s="79"/>
      <c r="H155" s="162">
        <f>H156</f>
        <v>4000</v>
      </c>
      <c r="I155" s="162">
        <f>I156</f>
        <v>41163</v>
      </c>
      <c r="J155" s="162">
        <f>J156</f>
        <v>37050</v>
      </c>
      <c r="K155" s="16"/>
    </row>
    <row r="156" spans="1:11" s="20" customFormat="1" ht="52.5" customHeight="1">
      <c r="A156" s="226" t="s">
        <v>254</v>
      </c>
      <c r="B156" s="87" t="s">
        <v>51</v>
      </c>
      <c r="C156" s="104" t="s">
        <v>85</v>
      </c>
      <c r="D156" s="104" t="s">
        <v>53</v>
      </c>
      <c r="E156" s="181" t="s">
        <v>255</v>
      </c>
      <c r="F156" s="173" t="s">
        <v>153</v>
      </c>
      <c r="G156" s="79"/>
      <c r="H156" s="162">
        <f>H158+H157</f>
        <v>4000</v>
      </c>
      <c r="I156" s="162">
        <f>I158+I157</f>
        <v>41163</v>
      </c>
      <c r="J156" s="162">
        <f>J158+J157</f>
        <v>37050</v>
      </c>
      <c r="K156" s="16"/>
    </row>
    <row r="157" spans="1:11" s="20" customFormat="1" ht="37.5" customHeight="1" hidden="1">
      <c r="A157" s="91" t="s">
        <v>158</v>
      </c>
      <c r="B157" s="87" t="s">
        <v>51</v>
      </c>
      <c r="C157" s="104" t="s">
        <v>85</v>
      </c>
      <c r="D157" s="104" t="s">
        <v>53</v>
      </c>
      <c r="E157" s="172" t="s">
        <v>277</v>
      </c>
      <c r="F157" s="173" t="s">
        <v>205</v>
      </c>
      <c r="G157" s="79" t="s">
        <v>61</v>
      </c>
      <c r="H157" s="162">
        <v>0</v>
      </c>
      <c r="I157" s="162">
        <v>0</v>
      </c>
      <c r="J157" s="162">
        <v>0</v>
      </c>
      <c r="K157" s="16"/>
    </row>
    <row r="158" spans="1:11" s="20" customFormat="1" ht="30.75" customHeight="1">
      <c r="A158" s="176" t="s">
        <v>284</v>
      </c>
      <c r="B158" s="87" t="s">
        <v>51</v>
      </c>
      <c r="C158" s="104" t="s">
        <v>85</v>
      </c>
      <c r="D158" s="104" t="s">
        <v>53</v>
      </c>
      <c r="E158" s="181" t="s">
        <v>256</v>
      </c>
      <c r="F158" s="173" t="s">
        <v>278</v>
      </c>
      <c r="G158" s="79"/>
      <c r="H158" s="162">
        <f>H159+H160</f>
        <v>4000</v>
      </c>
      <c r="I158" s="162">
        <f>I159+I160</f>
        <v>41163</v>
      </c>
      <c r="J158" s="162">
        <f>J159+J160</f>
        <v>37050</v>
      </c>
      <c r="K158" s="16"/>
    </row>
    <row r="159" spans="1:11" s="20" customFormat="1" ht="27.75" customHeight="1" hidden="1">
      <c r="A159" s="182" t="s">
        <v>158</v>
      </c>
      <c r="B159" s="87" t="s">
        <v>51</v>
      </c>
      <c r="C159" s="104" t="s">
        <v>85</v>
      </c>
      <c r="D159" s="104" t="s">
        <v>53</v>
      </c>
      <c r="E159" s="172" t="s">
        <v>257</v>
      </c>
      <c r="F159" s="173" t="s">
        <v>278</v>
      </c>
      <c r="G159" s="79" t="s">
        <v>61</v>
      </c>
      <c r="H159" s="162">
        <v>0</v>
      </c>
      <c r="I159" s="162">
        <v>10000</v>
      </c>
      <c r="J159" s="162">
        <v>10000</v>
      </c>
      <c r="K159" s="16"/>
    </row>
    <row r="160" spans="1:11" s="20" customFormat="1" ht="28.5" customHeight="1">
      <c r="A160" s="91" t="s">
        <v>62</v>
      </c>
      <c r="B160" s="87" t="s">
        <v>51</v>
      </c>
      <c r="C160" s="104" t="s">
        <v>85</v>
      </c>
      <c r="D160" s="104" t="s">
        <v>53</v>
      </c>
      <c r="E160" s="172" t="s">
        <v>310</v>
      </c>
      <c r="F160" s="173" t="s">
        <v>311</v>
      </c>
      <c r="G160" s="79" t="s">
        <v>63</v>
      </c>
      <c r="H160" s="162">
        <v>4000</v>
      </c>
      <c r="I160" s="162">
        <v>31163</v>
      </c>
      <c r="J160" s="162">
        <v>27050</v>
      </c>
      <c r="K160" s="16"/>
    </row>
    <row r="161" spans="1:11" s="20" customFormat="1" ht="30.75" customHeight="1">
      <c r="A161" s="100" t="s">
        <v>87</v>
      </c>
      <c r="B161" s="83" t="s">
        <v>51</v>
      </c>
      <c r="C161" s="101" t="s">
        <v>85</v>
      </c>
      <c r="D161" s="101" t="s">
        <v>77</v>
      </c>
      <c r="E161" s="109"/>
      <c r="F161" s="110"/>
      <c r="G161" s="101"/>
      <c r="H161" s="168">
        <f>H162+H167</f>
        <v>150000</v>
      </c>
      <c r="I161" s="168" t="e">
        <f>+I167</f>
        <v>#REF!</v>
      </c>
      <c r="J161" s="168" t="e">
        <f>+J167</f>
        <v>#REF!</v>
      </c>
      <c r="K161" s="16"/>
    </row>
    <row r="162" spans="1:11" s="20" customFormat="1" ht="44.25" customHeight="1" hidden="1">
      <c r="A162" s="230" t="s">
        <v>324</v>
      </c>
      <c r="B162" s="87" t="s">
        <v>51</v>
      </c>
      <c r="C162" s="88" t="s">
        <v>85</v>
      </c>
      <c r="D162" s="88" t="s">
        <v>77</v>
      </c>
      <c r="E162" s="234" t="s">
        <v>328</v>
      </c>
      <c r="F162" s="235" t="s">
        <v>153</v>
      </c>
      <c r="G162" s="101"/>
      <c r="H162" s="168">
        <f>H163</f>
        <v>0</v>
      </c>
      <c r="I162" s="168"/>
      <c r="J162" s="168"/>
      <c r="K162" s="16"/>
    </row>
    <row r="163" spans="1:11" s="20" customFormat="1" ht="59.25" customHeight="1" hidden="1">
      <c r="A163" s="231" t="s">
        <v>325</v>
      </c>
      <c r="B163" s="87" t="s">
        <v>51</v>
      </c>
      <c r="C163" s="88" t="s">
        <v>85</v>
      </c>
      <c r="D163" s="88" t="s">
        <v>77</v>
      </c>
      <c r="E163" s="234" t="s">
        <v>329</v>
      </c>
      <c r="F163" s="235" t="s">
        <v>153</v>
      </c>
      <c r="G163" s="101"/>
      <c r="H163" s="168">
        <f>H164</f>
        <v>0</v>
      </c>
      <c r="I163" s="168"/>
      <c r="J163" s="168"/>
      <c r="K163" s="16"/>
    </row>
    <row r="164" spans="1:11" s="20" customFormat="1" ht="35.25" customHeight="1" hidden="1">
      <c r="A164" s="232" t="s">
        <v>326</v>
      </c>
      <c r="B164" s="87" t="s">
        <v>51</v>
      </c>
      <c r="C164" s="88" t="s">
        <v>85</v>
      </c>
      <c r="D164" s="88" t="s">
        <v>77</v>
      </c>
      <c r="E164" s="234" t="s">
        <v>330</v>
      </c>
      <c r="F164" s="235" t="s">
        <v>153</v>
      </c>
      <c r="G164" s="101"/>
      <c r="H164" s="168">
        <f>H165</f>
        <v>0</v>
      </c>
      <c r="I164" s="168"/>
      <c r="J164" s="168"/>
      <c r="K164" s="16"/>
    </row>
    <row r="165" spans="1:11" s="20" customFormat="1" ht="35.25" customHeight="1" hidden="1">
      <c r="A165" s="231" t="s">
        <v>327</v>
      </c>
      <c r="B165" s="87" t="s">
        <v>51</v>
      </c>
      <c r="C165" s="88" t="s">
        <v>85</v>
      </c>
      <c r="D165" s="88" t="s">
        <v>77</v>
      </c>
      <c r="E165" s="234" t="s">
        <v>330</v>
      </c>
      <c r="F165" s="235" t="s">
        <v>331</v>
      </c>
      <c r="G165" s="101"/>
      <c r="H165" s="170">
        <f>H166</f>
        <v>0</v>
      </c>
      <c r="I165" s="168"/>
      <c r="J165" s="168"/>
      <c r="K165" s="16"/>
    </row>
    <row r="166" spans="1:11" s="20" customFormat="1" ht="35.25" customHeight="1" hidden="1">
      <c r="A166" s="233" t="s">
        <v>158</v>
      </c>
      <c r="B166" s="87" t="s">
        <v>51</v>
      </c>
      <c r="C166" s="88" t="s">
        <v>85</v>
      </c>
      <c r="D166" s="88" t="s">
        <v>77</v>
      </c>
      <c r="E166" s="236" t="s">
        <v>330</v>
      </c>
      <c r="F166" s="237" t="s">
        <v>331</v>
      </c>
      <c r="G166" s="108" t="s">
        <v>61</v>
      </c>
      <c r="H166" s="170">
        <v>0</v>
      </c>
      <c r="I166" s="168"/>
      <c r="J166" s="168"/>
      <c r="K166" s="16"/>
    </row>
    <row r="167" spans="1:40" s="35" customFormat="1" ht="59.25" customHeight="1">
      <c r="A167" s="112" t="s">
        <v>279</v>
      </c>
      <c r="B167" s="85" t="s">
        <v>51</v>
      </c>
      <c r="C167" s="101" t="s">
        <v>85</v>
      </c>
      <c r="D167" s="101" t="s">
        <v>77</v>
      </c>
      <c r="E167" s="93" t="s">
        <v>196</v>
      </c>
      <c r="F167" s="186" t="s">
        <v>153</v>
      </c>
      <c r="G167" s="101"/>
      <c r="H167" s="168">
        <f>+H168</f>
        <v>150000</v>
      </c>
      <c r="I167" s="168" t="e">
        <f>+I168</f>
        <v>#REF!</v>
      </c>
      <c r="J167" s="168" t="e">
        <f>+J168</f>
        <v>#REF!</v>
      </c>
      <c r="K167" s="19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</row>
    <row r="168" spans="1:40" s="27" customFormat="1" ht="77.25" customHeight="1">
      <c r="A168" s="194" t="s">
        <v>286</v>
      </c>
      <c r="B168" s="87" t="s">
        <v>51</v>
      </c>
      <c r="C168" s="88" t="s">
        <v>85</v>
      </c>
      <c r="D168" s="88" t="s">
        <v>77</v>
      </c>
      <c r="E168" s="90" t="s">
        <v>197</v>
      </c>
      <c r="F168" s="97" t="s">
        <v>153</v>
      </c>
      <c r="G168" s="88"/>
      <c r="H168" s="158">
        <f>H172+H176</f>
        <v>150000</v>
      </c>
      <c r="I168" s="158" t="e">
        <f>I172+#REF!+#REF!+I176+#REF!</f>
        <v>#REF!</v>
      </c>
      <c r="J168" s="158" t="e">
        <f>J172+#REF!+#REF!+J176+#REF!</f>
        <v>#REF!</v>
      </c>
      <c r="K168" s="12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s="27" customFormat="1" ht="0.75" customHeight="1" hidden="1">
      <c r="A169" s="194" t="s">
        <v>146</v>
      </c>
      <c r="B169" s="87" t="s">
        <v>51</v>
      </c>
      <c r="C169" s="88" t="s">
        <v>85</v>
      </c>
      <c r="D169" s="88" t="s">
        <v>77</v>
      </c>
      <c r="E169" s="90" t="s">
        <v>145</v>
      </c>
      <c r="F169" s="97"/>
      <c r="G169" s="88"/>
      <c r="H169" s="158">
        <f>H170+H171</f>
        <v>0</v>
      </c>
      <c r="I169" s="158">
        <f>I170+I171</f>
        <v>0</v>
      </c>
      <c r="J169" s="158">
        <f>J170+J171</f>
        <v>0</v>
      </c>
      <c r="K169" s="12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s="27" customFormat="1" ht="59.25" customHeight="1" hidden="1">
      <c r="A170" s="91" t="s">
        <v>62</v>
      </c>
      <c r="B170" s="87" t="s">
        <v>51</v>
      </c>
      <c r="C170" s="88" t="s">
        <v>85</v>
      </c>
      <c r="D170" s="88" t="s">
        <v>77</v>
      </c>
      <c r="E170" s="90" t="s">
        <v>145</v>
      </c>
      <c r="F170" s="97"/>
      <c r="G170" s="88" t="s">
        <v>63</v>
      </c>
      <c r="H170" s="158"/>
      <c r="I170" s="158"/>
      <c r="J170" s="158"/>
      <c r="K170" s="12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s="27" customFormat="1" ht="59.25" customHeight="1" hidden="1">
      <c r="A171" s="91" t="s">
        <v>60</v>
      </c>
      <c r="B171" s="87" t="s">
        <v>51</v>
      </c>
      <c r="C171" s="88" t="s">
        <v>85</v>
      </c>
      <c r="D171" s="88" t="s">
        <v>77</v>
      </c>
      <c r="E171" s="90" t="s">
        <v>145</v>
      </c>
      <c r="F171" s="97"/>
      <c r="G171" s="88" t="s">
        <v>61</v>
      </c>
      <c r="H171" s="158"/>
      <c r="I171" s="158"/>
      <c r="J171" s="158"/>
      <c r="K171" s="12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s="27" customFormat="1" ht="32.25" customHeight="1">
      <c r="A172" s="120" t="s">
        <v>198</v>
      </c>
      <c r="B172" s="87" t="s">
        <v>51</v>
      </c>
      <c r="C172" s="88" t="s">
        <v>85</v>
      </c>
      <c r="D172" s="88" t="s">
        <v>77</v>
      </c>
      <c r="E172" s="204" t="s">
        <v>334</v>
      </c>
      <c r="F172" s="97" t="s">
        <v>153</v>
      </c>
      <c r="G172" s="88"/>
      <c r="H172" s="158">
        <f>H173</f>
        <v>150000</v>
      </c>
      <c r="I172" s="158">
        <f>I173</f>
        <v>15000</v>
      </c>
      <c r="J172" s="158">
        <f>J173</f>
        <v>15000</v>
      </c>
      <c r="K172" s="12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11" s="26" customFormat="1" ht="30.75" customHeight="1">
      <c r="A173" s="194" t="s">
        <v>104</v>
      </c>
      <c r="B173" s="87" t="s">
        <v>51</v>
      </c>
      <c r="C173" s="88" t="s">
        <v>85</v>
      </c>
      <c r="D173" s="88" t="s">
        <v>77</v>
      </c>
      <c r="E173" s="90" t="s">
        <v>200</v>
      </c>
      <c r="F173" s="97" t="s">
        <v>199</v>
      </c>
      <c r="G173" s="88"/>
      <c r="H173" s="158">
        <f>SUM(H174:H175)</f>
        <v>150000</v>
      </c>
      <c r="I173" s="158">
        <f>SUM(I174:I175)</f>
        <v>15000</v>
      </c>
      <c r="J173" s="158">
        <f>SUM(J174:J175)</f>
        <v>15000</v>
      </c>
      <c r="K173" s="12"/>
    </row>
    <row r="174" spans="1:11" s="26" customFormat="1" ht="30.75" customHeight="1">
      <c r="A174" s="182" t="s">
        <v>158</v>
      </c>
      <c r="B174" s="87" t="s">
        <v>51</v>
      </c>
      <c r="C174" s="88" t="s">
        <v>85</v>
      </c>
      <c r="D174" s="88" t="s">
        <v>77</v>
      </c>
      <c r="E174" s="90" t="s">
        <v>200</v>
      </c>
      <c r="F174" s="97" t="s">
        <v>199</v>
      </c>
      <c r="G174" s="88" t="s">
        <v>61</v>
      </c>
      <c r="H174" s="158">
        <v>150000</v>
      </c>
      <c r="I174" s="158">
        <v>15000</v>
      </c>
      <c r="J174" s="158">
        <v>15000</v>
      </c>
      <c r="K174" s="12"/>
    </row>
    <row r="175" spans="1:11" s="26" customFormat="1" ht="54" customHeight="1" hidden="1">
      <c r="A175" s="91" t="s">
        <v>62</v>
      </c>
      <c r="B175" s="87" t="s">
        <v>51</v>
      </c>
      <c r="C175" s="88" t="s">
        <v>85</v>
      </c>
      <c r="D175" s="88" t="s">
        <v>77</v>
      </c>
      <c r="E175" s="90" t="s">
        <v>200</v>
      </c>
      <c r="F175" s="97" t="s">
        <v>199</v>
      </c>
      <c r="G175" s="88" t="s">
        <v>63</v>
      </c>
      <c r="H175" s="158"/>
      <c r="I175" s="158"/>
      <c r="J175" s="158"/>
      <c r="K175" s="12"/>
    </row>
    <row r="176" spans="1:11" s="26" customFormat="1" ht="37.5" customHeight="1" hidden="1">
      <c r="A176" s="120" t="s">
        <v>201</v>
      </c>
      <c r="B176" s="87" t="s">
        <v>51</v>
      </c>
      <c r="C176" s="88" t="s">
        <v>85</v>
      </c>
      <c r="D176" s="88" t="s">
        <v>77</v>
      </c>
      <c r="E176" s="90" t="s">
        <v>202</v>
      </c>
      <c r="F176" s="97" t="s">
        <v>153</v>
      </c>
      <c r="G176" s="88"/>
      <c r="H176" s="158">
        <f aca="true" t="shared" si="13" ref="H176:J177">H177</f>
        <v>0</v>
      </c>
      <c r="I176" s="158">
        <f t="shared" si="13"/>
        <v>0</v>
      </c>
      <c r="J176" s="158">
        <f t="shared" si="13"/>
        <v>0</v>
      </c>
      <c r="K176" s="12"/>
    </row>
    <row r="177" spans="1:11" s="26" customFormat="1" ht="27.75" customHeight="1" hidden="1">
      <c r="A177" s="194" t="s">
        <v>104</v>
      </c>
      <c r="B177" s="87" t="s">
        <v>51</v>
      </c>
      <c r="C177" s="88" t="s">
        <v>85</v>
      </c>
      <c r="D177" s="88" t="s">
        <v>77</v>
      </c>
      <c r="E177" s="90" t="s">
        <v>202</v>
      </c>
      <c r="F177" s="97" t="s">
        <v>199</v>
      </c>
      <c r="G177" s="88"/>
      <c r="H177" s="158">
        <f t="shared" si="13"/>
        <v>0</v>
      </c>
      <c r="I177" s="158">
        <f t="shared" si="13"/>
        <v>0</v>
      </c>
      <c r="J177" s="158">
        <f t="shared" si="13"/>
        <v>0</v>
      </c>
      <c r="K177" s="12"/>
    </row>
    <row r="178" spans="1:11" s="26" customFormat="1" ht="32.25" customHeight="1" hidden="1">
      <c r="A178" s="91" t="s">
        <v>60</v>
      </c>
      <c r="B178" s="87" t="s">
        <v>51</v>
      </c>
      <c r="C178" s="88" t="s">
        <v>85</v>
      </c>
      <c r="D178" s="88" t="s">
        <v>77</v>
      </c>
      <c r="E178" s="90" t="s">
        <v>202</v>
      </c>
      <c r="F178" s="97" t="s">
        <v>199</v>
      </c>
      <c r="G178" s="88" t="s">
        <v>61</v>
      </c>
      <c r="H178" s="158">
        <v>0</v>
      </c>
      <c r="I178" s="158"/>
      <c r="J178" s="158"/>
      <c r="K178" s="12"/>
    </row>
    <row r="179" spans="1:11" s="26" customFormat="1" ht="61.5" customHeight="1" hidden="1">
      <c r="A179" s="92" t="s">
        <v>97</v>
      </c>
      <c r="B179" s="83" t="s">
        <v>51</v>
      </c>
      <c r="C179" s="83" t="s">
        <v>68</v>
      </c>
      <c r="D179" s="83"/>
      <c r="E179" s="185"/>
      <c r="F179" s="186"/>
      <c r="G179" s="79"/>
      <c r="H179" s="159">
        <f aca="true" t="shared" si="14" ref="H179:J181">+H180</f>
        <v>0</v>
      </c>
      <c r="I179" s="159">
        <f t="shared" si="14"/>
        <v>0</v>
      </c>
      <c r="J179" s="159">
        <f t="shared" si="14"/>
        <v>0</v>
      </c>
      <c r="K179" s="12" t="s">
        <v>141</v>
      </c>
    </row>
    <row r="180" spans="1:11" s="26" customFormat="1" ht="42.75" customHeight="1" hidden="1">
      <c r="A180" s="92" t="s">
        <v>287</v>
      </c>
      <c r="B180" s="83" t="s">
        <v>51</v>
      </c>
      <c r="C180" s="83" t="s">
        <v>68</v>
      </c>
      <c r="D180" s="83" t="s">
        <v>68</v>
      </c>
      <c r="E180" s="185"/>
      <c r="F180" s="186"/>
      <c r="G180" s="79"/>
      <c r="H180" s="159">
        <f t="shared" si="14"/>
        <v>0</v>
      </c>
      <c r="I180" s="159">
        <f t="shared" si="14"/>
        <v>0</v>
      </c>
      <c r="J180" s="159">
        <f t="shared" si="14"/>
        <v>0</v>
      </c>
      <c r="K180" s="12"/>
    </row>
    <row r="181" spans="1:11" s="26" customFormat="1" ht="46.5" customHeight="1" hidden="1">
      <c r="A181" s="92" t="s">
        <v>291</v>
      </c>
      <c r="B181" s="83" t="s">
        <v>51</v>
      </c>
      <c r="C181" s="83" t="s">
        <v>68</v>
      </c>
      <c r="D181" s="83" t="s">
        <v>68</v>
      </c>
      <c r="E181" s="93" t="s">
        <v>187</v>
      </c>
      <c r="F181" s="186" t="s">
        <v>153</v>
      </c>
      <c r="G181" s="83"/>
      <c r="H181" s="159">
        <f t="shared" si="14"/>
        <v>0</v>
      </c>
      <c r="I181" s="159">
        <f t="shared" si="14"/>
        <v>0</v>
      </c>
      <c r="J181" s="159">
        <f t="shared" si="14"/>
        <v>0</v>
      </c>
      <c r="K181" s="12"/>
    </row>
    <row r="182" spans="1:11" s="26" customFormat="1" ht="43.5" customHeight="1" hidden="1">
      <c r="A182" s="91" t="s">
        <v>301</v>
      </c>
      <c r="B182" s="79" t="s">
        <v>51</v>
      </c>
      <c r="C182" s="79" t="s">
        <v>68</v>
      </c>
      <c r="D182" s="79" t="s">
        <v>68</v>
      </c>
      <c r="E182" s="96" t="s">
        <v>188</v>
      </c>
      <c r="F182" s="97" t="s">
        <v>153</v>
      </c>
      <c r="G182" s="79"/>
      <c r="H182" s="162">
        <f aca="true" t="shared" si="15" ref="H182:J183">H183</f>
        <v>0</v>
      </c>
      <c r="I182" s="162">
        <f t="shared" si="15"/>
        <v>0</v>
      </c>
      <c r="J182" s="162">
        <f t="shared" si="15"/>
        <v>0</v>
      </c>
      <c r="K182" s="12"/>
    </row>
    <row r="183" spans="1:11" s="26" customFormat="1" ht="36" customHeight="1" hidden="1">
      <c r="A183" s="177" t="s">
        <v>209</v>
      </c>
      <c r="B183" s="79" t="s">
        <v>51</v>
      </c>
      <c r="C183" s="79" t="s">
        <v>68</v>
      </c>
      <c r="D183" s="79" t="s">
        <v>68</v>
      </c>
      <c r="E183" s="96" t="s">
        <v>208</v>
      </c>
      <c r="F183" s="97" t="s">
        <v>153</v>
      </c>
      <c r="G183" s="79"/>
      <c r="H183" s="162">
        <f t="shared" si="15"/>
        <v>0</v>
      </c>
      <c r="I183" s="162">
        <f t="shared" si="15"/>
        <v>0</v>
      </c>
      <c r="J183" s="162">
        <f t="shared" si="15"/>
        <v>0</v>
      </c>
      <c r="K183" s="12"/>
    </row>
    <row r="184" spans="1:11" s="26" customFormat="1" ht="41.25" customHeight="1" hidden="1">
      <c r="A184" s="91" t="s">
        <v>105</v>
      </c>
      <c r="B184" s="79" t="s">
        <v>51</v>
      </c>
      <c r="C184" s="79" t="s">
        <v>68</v>
      </c>
      <c r="D184" s="79" t="s">
        <v>68</v>
      </c>
      <c r="E184" s="96" t="s">
        <v>208</v>
      </c>
      <c r="F184" s="97" t="s">
        <v>207</v>
      </c>
      <c r="G184" s="79"/>
      <c r="H184" s="162">
        <f>+H185</f>
        <v>0</v>
      </c>
      <c r="I184" s="162">
        <f>+I185</f>
        <v>0</v>
      </c>
      <c r="J184" s="162">
        <f>+J185</f>
        <v>0</v>
      </c>
      <c r="K184" s="12"/>
    </row>
    <row r="185" spans="1:11" s="26" customFormat="1" ht="63.75" customHeight="1" hidden="1">
      <c r="A185" s="182" t="s">
        <v>158</v>
      </c>
      <c r="B185" s="79" t="s">
        <v>51</v>
      </c>
      <c r="C185" s="79" t="s">
        <v>68</v>
      </c>
      <c r="D185" s="79" t="s">
        <v>68</v>
      </c>
      <c r="E185" s="96" t="s">
        <v>208</v>
      </c>
      <c r="F185" s="97" t="s">
        <v>207</v>
      </c>
      <c r="G185" s="79" t="s">
        <v>61</v>
      </c>
      <c r="H185" s="162">
        <v>0</v>
      </c>
      <c r="I185" s="162">
        <v>0</v>
      </c>
      <c r="J185" s="162">
        <v>0</v>
      </c>
      <c r="K185" s="12" t="s">
        <v>136</v>
      </c>
    </row>
    <row r="186" spans="1:11" s="20" customFormat="1" ht="39.75" customHeight="1">
      <c r="A186" s="84" t="s">
        <v>88</v>
      </c>
      <c r="B186" s="121" t="s">
        <v>51</v>
      </c>
      <c r="C186" s="80" t="s">
        <v>89</v>
      </c>
      <c r="D186" s="80"/>
      <c r="E186" s="109"/>
      <c r="F186" s="110"/>
      <c r="G186" s="80"/>
      <c r="H186" s="156">
        <f aca="true" t="shared" si="16" ref="H186:J187">+H187</f>
        <v>550684</v>
      </c>
      <c r="I186" s="156" t="e">
        <f t="shared" si="16"/>
        <v>#REF!</v>
      </c>
      <c r="J186" s="156" t="e">
        <f t="shared" si="16"/>
        <v>#REF!</v>
      </c>
      <c r="K186" s="16"/>
    </row>
    <row r="187" spans="1:11" s="20" customFormat="1" ht="33.75" customHeight="1">
      <c r="A187" s="84" t="s">
        <v>90</v>
      </c>
      <c r="B187" s="83" t="s">
        <v>51</v>
      </c>
      <c r="C187" s="80" t="s">
        <v>89</v>
      </c>
      <c r="D187" s="80" t="s">
        <v>52</v>
      </c>
      <c r="E187" s="109"/>
      <c r="F187" s="110"/>
      <c r="G187" s="80"/>
      <c r="H187" s="156">
        <f t="shared" si="16"/>
        <v>550684</v>
      </c>
      <c r="I187" s="156" t="e">
        <f t="shared" si="16"/>
        <v>#REF!</v>
      </c>
      <c r="J187" s="156" t="e">
        <f t="shared" si="16"/>
        <v>#REF!</v>
      </c>
      <c r="K187" s="16"/>
    </row>
    <row r="188" spans="1:11" s="20" customFormat="1" ht="62.25" customHeight="1">
      <c r="A188" s="112" t="s">
        <v>318</v>
      </c>
      <c r="B188" s="85" t="s">
        <v>51</v>
      </c>
      <c r="C188" s="83" t="s">
        <v>89</v>
      </c>
      <c r="D188" s="83" t="s">
        <v>52</v>
      </c>
      <c r="E188" s="81" t="s">
        <v>189</v>
      </c>
      <c r="F188" s="82" t="s">
        <v>153</v>
      </c>
      <c r="G188" s="80"/>
      <c r="H188" s="156">
        <f>H189</f>
        <v>550684</v>
      </c>
      <c r="I188" s="156" t="e">
        <f>I189+#REF!</f>
        <v>#REF!</v>
      </c>
      <c r="J188" s="156" t="e">
        <f>J189+#REF!</f>
        <v>#REF!</v>
      </c>
      <c r="K188" s="16"/>
    </row>
    <row r="189" spans="1:11" s="20" customFormat="1" ht="58.5" customHeight="1">
      <c r="A189" s="89" t="s">
        <v>319</v>
      </c>
      <c r="B189" s="87" t="s">
        <v>51</v>
      </c>
      <c r="C189" s="79" t="s">
        <v>89</v>
      </c>
      <c r="D189" s="79" t="s">
        <v>52</v>
      </c>
      <c r="E189" s="172" t="s">
        <v>190</v>
      </c>
      <c r="F189" s="173" t="s">
        <v>153</v>
      </c>
      <c r="G189" s="79"/>
      <c r="H189" s="161">
        <f>H190</f>
        <v>550684</v>
      </c>
      <c r="I189" s="161" t="e">
        <f>I190</f>
        <v>#REF!</v>
      </c>
      <c r="J189" s="161" t="e">
        <f>J190</f>
        <v>#REF!</v>
      </c>
      <c r="K189" s="16"/>
    </row>
    <row r="190" spans="1:11" s="20" customFormat="1" ht="55.5" customHeight="1">
      <c r="A190" s="226" t="s">
        <v>191</v>
      </c>
      <c r="B190" s="87" t="s">
        <v>51</v>
      </c>
      <c r="C190" s="79" t="s">
        <v>89</v>
      </c>
      <c r="D190" s="79" t="s">
        <v>52</v>
      </c>
      <c r="E190" s="172" t="s">
        <v>192</v>
      </c>
      <c r="F190" s="173" t="s">
        <v>153</v>
      </c>
      <c r="G190" s="79"/>
      <c r="H190" s="161">
        <f>H191+H197+H195</f>
        <v>550684</v>
      </c>
      <c r="I190" s="161" t="e">
        <f>I191+I197+I195+#REF!</f>
        <v>#REF!</v>
      </c>
      <c r="J190" s="161" t="e">
        <f>J191+J197+J195+#REF!</f>
        <v>#REF!</v>
      </c>
      <c r="K190" s="16"/>
    </row>
    <row r="191" spans="1:11" s="20" customFormat="1" ht="44.25" customHeight="1">
      <c r="A191" s="91" t="s">
        <v>102</v>
      </c>
      <c r="B191" s="87" t="s">
        <v>51</v>
      </c>
      <c r="C191" s="79" t="s">
        <v>89</v>
      </c>
      <c r="D191" s="79" t="s">
        <v>52</v>
      </c>
      <c r="E191" s="172" t="s">
        <v>192</v>
      </c>
      <c r="F191" s="97" t="s">
        <v>193</v>
      </c>
      <c r="G191" s="79"/>
      <c r="H191" s="161">
        <f>SUM(H192:H194)</f>
        <v>4000</v>
      </c>
      <c r="I191" s="161">
        <f>SUM(I192:I194)</f>
        <v>34200</v>
      </c>
      <c r="J191" s="161">
        <f>SUM(J192:J194)</f>
        <v>34200</v>
      </c>
      <c r="K191" s="16"/>
    </row>
    <row r="192" spans="1:11" s="20" customFormat="1" ht="4.5" customHeight="1" hidden="1">
      <c r="A192" s="89" t="s">
        <v>59</v>
      </c>
      <c r="B192" s="87" t="s">
        <v>51</v>
      </c>
      <c r="C192" s="79" t="s">
        <v>89</v>
      </c>
      <c r="D192" s="79" t="s">
        <v>52</v>
      </c>
      <c r="E192" s="172" t="s">
        <v>192</v>
      </c>
      <c r="F192" s="97" t="s">
        <v>193</v>
      </c>
      <c r="G192" s="79" t="s">
        <v>54</v>
      </c>
      <c r="H192" s="162">
        <v>0</v>
      </c>
      <c r="I192" s="162">
        <v>0</v>
      </c>
      <c r="J192" s="162">
        <v>0</v>
      </c>
      <c r="K192" s="16"/>
    </row>
    <row r="193" spans="1:11" s="20" customFormat="1" ht="28.5" customHeight="1">
      <c r="A193" s="182" t="s">
        <v>158</v>
      </c>
      <c r="B193" s="87" t="s">
        <v>51</v>
      </c>
      <c r="C193" s="79" t="s">
        <v>89</v>
      </c>
      <c r="D193" s="79" t="s">
        <v>52</v>
      </c>
      <c r="E193" s="172" t="s">
        <v>192</v>
      </c>
      <c r="F193" s="97" t="s">
        <v>193</v>
      </c>
      <c r="G193" s="79" t="s">
        <v>61</v>
      </c>
      <c r="H193" s="162">
        <v>4000</v>
      </c>
      <c r="I193" s="162">
        <v>31200</v>
      </c>
      <c r="J193" s="162">
        <v>31200</v>
      </c>
      <c r="K193" s="16"/>
    </row>
    <row r="194" spans="1:11" s="20" customFormat="1" ht="33" customHeight="1" hidden="1">
      <c r="A194" s="91" t="s">
        <v>62</v>
      </c>
      <c r="B194" s="87" t="s">
        <v>51</v>
      </c>
      <c r="C194" s="79" t="s">
        <v>89</v>
      </c>
      <c r="D194" s="79" t="s">
        <v>52</v>
      </c>
      <c r="E194" s="172" t="s">
        <v>192</v>
      </c>
      <c r="F194" s="97" t="s">
        <v>193</v>
      </c>
      <c r="G194" s="79" t="s">
        <v>63</v>
      </c>
      <c r="H194" s="162">
        <v>0</v>
      </c>
      <c r="I194" s="162">
        <v>3000</v>
      </c>
      <c r="J194" s="162">
        <v>3000</v>
      </c>
      <c r="K194" s="16"/>
    </row>
    <row r="195" spans="1:11" s="20" customFormat="1" ht="53.25" customHeight="1">
      <c r="A195" s="91" t="s">
        <v>323</v>
      </c>
      <c r="B195" s="87" t="s">
        <v>51</v>
      </c>
      <c r="C195" s="79" t="s">
        <v>89</v>
      </c>
      <c r="D195" s="79" t="s">
        <v>52</v>
      </c>
      <c r="E195" s="172" t="s">
        <v>192</v>
      </c>
      <c r="F195" s="97" t="s">
        <v>292</v>
      </c>
      <c r="G195" s="79"/>
      <c r="H195" s="162">
        <f>H196</f>
        <v>392523</v>
      </c>
      <c r="I195" s="162">
        <f>I196</f>
        <v>270000</v>
      </c>
      <c r="J195" s="162">
        <f>J196</f>
        <v>270000</v>
      </c>
      <c r="K195" s="16"/>
    </row>
    <row r="196" spans="1:11" s="20" customFormat="1" ht="67.5" customHeight="1">
      <c r="A196" s="91" t="s">
        <v>59</v>
      </c>
      <c r="B196" s="87" t="s">
        <v>51</v>
      </c>
      <c r="C196" s="79" t="s">
        <v>89</v>
      </c>
      <c r="D196" s="79" t="s">
        <v>52</v>
      </c>
      <c r="E196" s="172" t="s">
        <v>192</v>
      </c>
      <c r="F196" s="97" t="s">
        <v>292</v>
      </c>
      <c r="G196" s="79" t="s">
        <v>54</v>
      </c>
      <c r="H196" s="162">
        <v>392523</v>
      </c>
      <c r="I196" s="162">
        <v>270000</v>
      </c>
      <c r="J196" s="162">
        <v>270000</v>
      </c>
      <c r="K196" s="16"/>
    </row>
    <row r="197" spans="1:11" s="20" customFormat="1" ht="48.75" customHeight="1">
      <c r="A197" s="183" t="s">
        <v>150</v>
      </c>
      <c r="B197" s="87" t="s">
        <v>51</v>
      </c>
      <c r="C197" s="79" t="s">
        <v>89</v>
      </c>
      <c r="D197" s="79" t="s">
        <v>52</v>
      </c>
      <c r="E197" s="172" t="s">
        <v>309</v>
      </c>
      <c r="F197" s="173" t="s">
        <v>306</v>
      </c>
      <c r="G197" s="79"/>
      <c r="H197" s="162">
        <f>H198</f>
        <v>154161</v>
      </c>
      <c r="I197" s="162">
        <f>I198</f>
        <v>0</v>
      </c>
      <c r="J197" s="162">
        <f>J198</f>
        <v>0</v>
      </c>
      <c r="K197" s="16"/>
    </row>
    <row r="198" spans="1:11" s="20" customFormat="1" ht="54" customHeight="1">
      <c r="A198" s="229" t="s">
        <v>59</v>
      </c>
      <c r="B198" s="87" t="s">
        <v>51</v>
      </c>
      <c r="C198" s="79" t="s">
        <v>89</v>
      </c>
      <c r="D198" s="79" t="s">
        <v>52</v>
      </c>
      <c r="E198" s="172" t="s">
        <v>308</v>
      </c>
      <c r="F198" s="173" t="s">
        <v>307</v>
      </c>
      <c r="G198" s="79" t="s">
        <v>54</v>
      </c>
      <c r="H198" s="162">
        <v>154161</v>
      </c>
      <c r="I198" s="162">
        <v>0</v>
      </c>
      <c r="J198" s="162">
        <v>0</v>
      </c>
      <c r="K198" s="16"/>
    </row>
    <row r="199" spans="1:11" s="20" customFormat="1" ht="37.5" customHeight="1">
      <c r="A199" s="84" t="s">
        <v>91</v>
      </c>
      <c r="B199" s="121" t="s">
        <v>51</v>
      </c>
      <c r="C199" s="113">
        <v>10</v>
      </c>
      <c r="D199" s="113"/>
      <c r="E199" s="109"/>
      <c r="F199" s="110"/>
      <c r="G199" s="80"/>
      <c r="H199" s="156">
        <f>H200</f>
        <v>11549</v>
      </c>
      <c r="I199" s="80"/>
      <c r="J199" s="156" t="e">
        <f>#REF!+J200</f>
        <v>#REF!</v>
      </c>
      <c r="K199" s="16"/>
    </row>
    <row r="200" spans="1:11" s="20" customFormat="1" ht="37.5" customHeight="1">
      <c r="A200" s="84" t="s">
        <v>92</v>
      </c>
      <c r="B200" s="83" t="s">
        <v>51</v>
      </c>
      <c r="C200" s="114">
        <v>10</v>
      </c>
      <c r="D200" s="101" t="s">
        <v>52</v>
      </c>
      <c r="E200" s="109"/>
      <c r="F200" s="110"/>
      <c r="G200" s="101"/>
      <c r="H200" s="168">
        <f>H201</f>
        <v>11549</v>
      </c>
      <c r="I200" s="101"/>
      <c r="J200" s="156" t="e">
        <f>#REF!</f>
        <v>#REF!</v>
      </c>
      <c r="K200" s="16"/>
    </row>
    <row r="201" spans="1:11" s="20" customFormat="1" ht="37.5" customHeight="1">
      <c r="A201" s="240" t="s">
        <v>120</v>
      </c>
      <c r="B201" s="87" t="s">
        <v>51</v>
      </c>
      <c r="C201" s="98">
        <v>10</v>
      </c>
      <c r="D201" s="79" t="s">
        <v>52</v>
      </c>
      <c r="E201" s="242" t="s">
        <v>168</v>
      </c>
      <c r="F201" s="243" t="s">
        <v>153</v>
      </c>
      <c r="G201" s="83"/>
      <c r="H201" s="162">
        <f>H202</f>
        <v>11549</v>
      </c>
      <c r="I201" s="79"/>
      <c r="J201" s="161">
        <f>J203+J202</f>
        <v>0</v>
      </c>
      <c r="K201" s="16"/>
    </row>
    <row r="202" spans="1:11" s="20" customFormat="1" ht="37.5" customHeight="1">
      <c r="A202" s="240" t="s">
        <v>93</v>
      </c>
      <c r="B202" s="87" t="s">
        <v>51</v>
      </c>
      <c r="C202" s="98">
        <v>10</v>
      </c>
      <c r="D202" s="79" t="s">
        <v>135</v>
      </c>
      <c r="E202" s="244" t="s">
        <v>168</v>
      </c>
      <c r="F202" s="245" t="s">
        <v>195</v>
      </c>
      <c r="G202" s="83"/>
      <c r="H202" s="162">
        <f>H203</f>
        <v>11549</v>
      </c>
      <c r="I202" s="79"/>
      <c r="J202" s="161"/>
      <c r="K202" s="16"/>
    </row>
    <row r="203" spans="1:11" s="20" customFormat="1" ht="37.5" customHeight="1">
      <c r="A203" s="241" t="s">
        <v>94</v>
      </c>
      <c r="B203" s="87" t="s">
        <v>51</v>
      </c>
      <c r="C203" s="98">
        <v>10</v>
      </c>
      <c r="D203" s="79" t="s">
        <v>52</v>
      </c>
      <c r="E203" s="246" t="s">
        <v>168</v>
      </c>
      <c r="F203" s="247" t="s">
        <v>195</v>
      </c>
      <c r="G203" s="79" t="s">
        <v>95</v>
      </c>
      <c r="H203" s="162">
        <v>11549</v>
      </c>
      <c r="I203" s="79"/>
      <c r="J203" s="162"/>
      <c r="K203" s="16"/>
    </row>
    <row r="204" spans="1:40" s="23" customFormat="1" ht="18.75">
      <c r="A204" s="6"/>
      <c r="B204" s="8"/>
      <c r="C204" s="8"/>
      <c r="D204" s="36"/>
      <c r="E204" s="37"/>
      <c r="F204" s="38"/>
      <c r="G204" s="8"/>
      <c r="H204" s="8"/>
      <c r="I204" s="8"/>
      <c r="J204" s="39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</row>
    <row r="205" spans="1:40" s="23" customFormat="1" ht="18.75">
      <c r="A205" s="6"/>
      <c r="B205" s="8"/>
      <c r="C205" s="8"/>
      <c r="D205" s="36"/>
      <c r="E205" s="37"/>
      <c r="F205" s="38"/>
      <c r="G205" s="8"/>
      <c r="H205" s="8"/>
      <c r="I205" s="8"/>
      <c r="J205" s="39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</row>
    <row r="206" spans="1:40" s="23" customFormat="1" ht="18.75">
      <c r="A206" s="6"/>
      <c r="B206" s="8"/>
      <c r="C206" s="8"/>
      <c r="D206" s="36"/>
      <c r="E206" s="37"/>
      <c r="F206" s="38"/>
      <c r="G206" s="8"/>
      <c r="H206" s="8"/>
      <c r="I206" s="8"/>
      <c r="J206" s="39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</row>
    <row r="207" spans="1:40" s="23" customFormat="1" ht="18.75">
      <c r="A207" s="6"/>
      <c r="B207" s="8"/>
      <c r="C207" s="8"/>
      <c r="D207" s="36"/>
      <c r="E207" s="37"/>
      <c r="F207" s="38"/>
      <c r="G207" s="8"/>
      <c r="H207" s="8"/>
      <c r="I207" s="8"/>
      <c r="J207" s="39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</row>
    <row r="208" spans="1:40" s="23" customFormat="1" ht="18.75">
      <c r="A208" s="6"/>
      <c r="B208" s="8"/>
      <c r="C208" s="8"/>
      <c r="D208" s="36"/>
      <c r="E208" s="37"/>
      <c r="F208" s="38"/>
      <c r="G208" s="8"/>
      <c r="H208" s="8"/>
      <c r="I208" s="8"/>
      <c r="J208" s="39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</row>
    <row r="209" spans="1:40" s="23" customFormat="1" ht="18.75">
      <c r="A209" s="6"/>
      <c r="B209" s="8"/>
      <c r="C209" s="8"/>
      <c r="D209" s="36"/>
      <c r="E209" s="37"/>
      <c r="F209" s="38"/>
      <c r="G209" s="8"/>
      <c r="H209" s="8"/>
      <c r="I209" s="8"/>
      <c r="J209" s="39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</row>
    <row r="210" spans="1:40" s="23" customFormat="1" ht="18.75">
      <c r="A210" s="6"/>
      <c r="B210" s="8"/>
      <c r="C210" s="8"/>
      <c r="D210" s="36"/>
      <c r="E210" s="37"/>
      <c r="F210" s="38"/>
      <c r="G210" s="8"/>
      <c r="H210" s="8"/>
      <c r="I210" s="8"/>
      <c r="J210" s="39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</row>
    <row r="211" spans="1:40" s="23" customFormat="1" ht="18.75">
      <c r="A211" s="6"/>
      <c r="B211" s="8"/>
      <c r="C211" s="8"/>
      <c r="D211" s="36"/>
      <c r="E211" s="37"/>
      <c r="F211" s="38"/>
      <c r="G211" s="8"/>
      <c r="H211" s="8"/>
      <c r="I211" s="8"/>
      <c r="J211" s="39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</row>
    <row r="212" spans="1:40" s="23" customFormat="1" ht="18.75">
      <c r="A212" s="6"/>
      <c r="B212" s="8"/>
      <c r="C212" s="8"/>
      <c r="D212" s="36"/>
      <c r="E212" s="37"/>
      <c r="F212" s="38"/>
      <c r="G212" s="8"/>
      <c r="H212" s="8"/>
      <c r="I212" s="8"/>
      <c r="J212" s="39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</row>
    <row r="213" spans="1:40" s="23" customFormat="1" ht="18.75">
      <c r="A213" s="6"/>
      <c r="B213" s="8"/>
      <c r="C213" s="8"/>
      <c r="D213" s="36"/>
      <c r="E213" s="37"/>
      <c r="F213" s="38"/>
      <c r="G213" s="8"/>
      <c r="H213" s="8"/>
      <c r="I213" s="8"/>
      <c r="J213" s="39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</row>
    <row r="214" spans="1:40" s="23" customFormat="1" ht="18.75">
      <c r="A214" s="6"/>
      <c r="B214" s="8"/>
      <c r="C214" s="8"/>
      <c r="D214" s="36"/>
      <c r="E214" s="37"/>
      <c r="F214" s="38"/>
      <c r="G214" s="8"/>
      <c r="H214" s="8"/>
      <c r="I214" s="8"/>
      <c r="J214" s="39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</row>
    <row r="215" spans="1:40" s="23" customFormat="1" ht="18.75">
      <c r="A215" s="6"/>
      <c r="B215" s="8"/>
      <c r="C215" s="8"/>
      <c r="D215" s="36"/>
      <c r="E215" s="37"/>
      <c r="F215" s="38"/>
      <c r="G215" s="8"/>
      <c r="H215" s="8"/>
      <c r="I215" s="8"/>
      <c r="J215" s="39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</row>
    <row r="216" spans="1:40" s="23" customFormat="1" ht="18.75">
      <c r="A216" s="6"/>
      <c r="B216" s="8"/>
      <c r="C216" s="8"/>
      <c r="D216" s="36"/>
      <c r="E216" s="37"/>
      <c r="F216" s="38"/>
      <c r="G216" s="8"/>
      <c r="H216" s="8"/>
      <c r="I216" s="8"/>
      <c r="J216" s="39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</row>
    <row r="217" spans="1:40" s="23" customFormat="1" ht="18.75">
      <c r="A217" s="6"/>
      <c r="B217" s="8"/>
      <c r="C217" s="8"/>
      <c r="D217" s="36"/>
      <c r="E217" s="37"/>
      <c r="F217" s="38"/>
      <c r="G217" s="8"/>
      <c r="H217" s="8"/>
      <c r="I217" s="8"/>
      <c r="J217" s="39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</row>
    <row r="218" spans="1:40" s="23" customFormat="1" ht="18.75">
      <c r="A218" s="6"/>
      <c r="B218" s="8"/>
      <c r="C218" s="8"/>
      <c r="D218" s="36"/>
      <c r="E218" s="37"/>
      <c r="F218" s="38"/>
      <c r="G218" s="8"/>
      <c r="H218" s="8"/>
      <c r="I218" s="8"/>
      <c r="J218" s="39"/>
      <c r="K218" s="2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</row>
    <row r="219" spans="1:40" s="23" customFormat="1" ht="18.75">
      <c r="A219" s="6"/>
      <c r="B219" s="8"/>
      <c r="C219" s="8"/>
      <c r="D219" s="36"/>
      <c r="E219" s="37"/>
      <c r="F219" s="38"/>
      <c r="G219" s="8"/>
      <c r="H219" s="8"/>
      <c r="I219" s="8"/>
      <c r="J219" s="39"/>
      <c r="K219" s="2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</row>
    <row r="220" spans="1:40" s="23" customFormat="1" ht="18.75">
      <c r="A220" s="6"/>
      <c r="B220" s="8"/>
      <c r="C220" s="8"/>
      <c r="D220" s="36"/>
      <c r="E220" s="37"/>
      <c r="F220" s="38"/>
      <c r="G220" s="8"/>
      <c r="H220" s="8"/>
      <c r="I220" s="8"/>
      <c r="J220" s="39"/>
      <c r="K220" s="2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</row>
    <row r="221" spans="1:40" s="23" customFormat="1" ht="18.75">
      <c r="A221" s="6"/>
      <c r="B221" s="8"/>
      <c r="C221" s="8"/>
      <c r="D221" s="36"/>
      <c r="E221" s="37"/>
      <c r="F221" s="38"/>
      <c r="G221" s="8"/>
      <c r="H221" s="8"/>
      <c r="I221" s="8"/>
      <c r="J221" s="39"/>
      <c r="K221" s="2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</row>
    <row r="222" spans="1:40" s="23" customFormat="1" ht="18.75">
      <c r="A222" s="6"/>
      <c r="B222" s="8"/>
      <c r="C222" s="8"/>
      <c r="D222" s="36"/>
      <c r="E222" s="37"/>
      <c r="F222" s="38"/>
      <c r="G222" s="8"/>
      <c r="H222" s="8"/>
      <c r="I222" s="8"/>
      <c r="J222" s="39"/>
      <c r="K222" s="2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</row>
    <row r="223" spans="1:40" s="23" customFormat="1" ht="18.75">
      <c r="A223" s="6"/>
      <c r="B223" s="8"/>
      <c r="C223" s="8"/>
      <c r="D223" s="36"/>
      <c r="E223" s="37"/>
      <c r="F223" s="38"/>
      <c r="G223" s="8"/>
      <c r="H223" s="8"/>
      <c r="I223" s="8"/>
      <c r="J223" s="39"/>
      <c r="K223" s="2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:40" s="23" customFormat="1" ht="18.75">
      <c r="A224" s="6"/>
      <c r="B224" s="8"/>
      <c r="C224" s="8"/>
      <c r="D224" s="36"/>
      <c r="E224" s="37"/>
      <c r="F224" s="38"/>
      <c r="G224" s="8"/>
      <c r="H224" s="8"/>
      <c r="I224" s="8"/>
      <c r="J224" s="39"/>
      <c r="K224" s="2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:40" s="23" customFormat="1" ht="18.75">
      <c r="A225" s="6"/>
      <c r="B225" s="8"/>
      <c r="C225" s="8"/>
      <c r="D225" s="36"/>
      <c r="E225" s="37"/>
      <c r="F225" s="38"/>
      <c r="G225" s="8"/>
      <c r="H225" s="8"/>
      <c r="I225" s="8"/>
      <c r="J225" s="39"/>
      <c r="K225" s="2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:40" s="23" customFormat="1" ht="18.75">
      <c r="A226" s="6"/>
      <c r="B226" s="8"/>
      <c r="C226" s="8"/>
      <c r="D226" s="36"/>
      <c r="E226" s="37"/>
      <c r="F226" s="38"/>
      <c r="G226" s="8"/>
      <c r="H226" s="8"/>
      <c r="I226" s="8"/>
      <c r="J226" s="39"/>
      <c r="K226" s="2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:40" s="23" customFormat="1" ht="18.75">
      <c r="A227" s="6"/>
      <c r="B227" s="8"/>
      <c r="C227" s="8"/>
      <c r="D227" s="36"/>
      <c r="E227" s="37"/>
      <c r="F227" s="38"/>
      <c r="G227" s="8"/>
      <c r="H227" s="8"/>
      <c r="I227" s="8"/>
      <c r="J227" s="39"/>
      <c r="K227" s="2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 s="23" customFormat="1" ht="18.75">
      <c r="A228" s="6"/>
      <c r="B228" s="8"/>
      <c r="C228" s="8"/>
      <c r="D228" s="36"/>
      <c r="E228" s="37"/>
      <c r="F228" s="38"/>
      <c r="G228" s="8"/>
      <c r="H228" s="8"/>
      <c r="I228" s="8"/>
      <c r="J228" s="39"/>
      <c r="K228" s="2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:40" s="23" customFormat="1" ht="18.75">
      <c r="A229" s="6"/>
      <c r="B229" s="8"/>
      <c r="C229" s="8"/>
      <c r="D229" s="36"/>
      <c r="E229" s="37"/>
      <c r="F229" s="38"/>
      <c r="G229" s="8"/>
      <c r="H229" s="8"/>
      <c r="I229" s="8"/>
      <c r="J229" s="39"/>
      <c r="K229" s="2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:40" s="23" customFormat="1" ht="18.75">
      <c r="A230" s="6"/>
      <c r="B230" s="8"/>
      <c r="C230" s="8"/>
      <c r="D230" s="36"/>
      <c r="E230" s="37"/>
      <c r="F230" s="38"/>
      <c r="G230" s="8"/>
      <c r="H230" s="8"/>
      <c r="I230" s="8"/>
      <c r="J230" s="39"/>
      <c r="K230" s="2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:40" s="23" customFormat="1" ht="18.75">
      <c r="A231" s="6"/>
      <c r="B231" s="8"/>
      <c r="C231" s="8"/>
      <c r="D231" s="36"/>
      <c r="E231" s="37"/>
      <c r="F231" s="38"/>
      <c r="G231" s="8"/>
      <c r="H231" s="8"/>
      <c r="I231" s="8"/>
      <c r="J231" s="39"/>
      <c r="K231" s="2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</row>
    <row r="232" spans="1:40" s="23" customFormat="1" ht="18.75">
      <c r="A232" s="6"/>
      <c r="B232" s="8"/>
      <c r="C232" s="8"/>
      <c r="D232" s="36"/>
      <c r="E232" s="37"/>
      <c r="F232" s="38"/>
      <c r="G232" s="8"/>
      <c r="H232" s="8"/>
      <c r="I232" s="8"/>
      <c r="J232" s="39"/>
      <c r="K232" s="2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</row>
    <row r="233" spans="1:40" s="23" customFormat="1" ht="18.75">
      <c r="A233" s="6"/>
      <c r="B233" s="8"/>
      <c r="C233" s="8"/>
      <c r="D233" s="36"/>
      <c r="E233" s="37"/>
      <c r="F233" s="38"/>
      <c r="G233" s="8"/>
      <c r="H233" s="8"/>
      <c r="I233" s="8"/>
      <c r="J233" s="39"/>
      <c r="K233" s="2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</row>
    <row r="234" spans="1:40" s="23" customFormat="1" ht="18.75">
      <c r="A234" s="6"/>
      <c r="B234" s="8"/>
      <c r="C234" s="8"/>
      <c r="D234" s="36"/>
      <c r="E234" s="37"/>
      <c r="F234" s="38"/>
      <c r="G234" s="8"/>
      <c r="H234" s="8"/>
      <c r="I234" s="8"/>
      <c r="J234" s="39"/>
      <c r="K234" s="2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</row>
  </sheetData>
  <sheetProtection/>
  <mergeCells count="8">
    <mergeCell ref="A8:J8"/>
    <mergeCell ref="E6:J6"/>
    <mergeCell ref="A7:J7"/>
    <mergeCell ref="A1:J1"/>
    <mergeCell ref="A2:J2"/>
    <mergeCell ref="A3:J3"/>
    <mergeCell ref="A4:J4"/>
    <mergeCell ref="A5:J5"/>
  </mergeCells>
  <hyperlinks>
    <hyperlink ref="A80" r:id="rId1" display="consultantplus://offline/ref=C6EF3AE28B6C46D1117CBBA251A07B11C6C7C5768D67618A03322DA1BBA42282C9440EEF08E6CC4340053CU6VAM"/>
    <hyperlink ref="A115" r:id="rId2" display="consultantplus://offline/ref=C6EF3AE28B6C46D1117CBBA251A07B11C6C7C5768D67668B05322DA1BBA42282C9440EEF08E6CC43400635U6VBM"/>
  </hyperlink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4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2021-12-23T12:55:20Z</cp:lastPrinted>
  <dcterms:created xsi:type="dcterms:W3CDTF">2014-10-25T07:35:49Z</dcterms:created>
  <dcterms:modified xsi:type="dcterms:W3CDTF">2021-12-23T12:55:24Z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