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firstSheet="2" activeTab="2"/>
  </bookViews>
  <sheets>
    <sheet name="прил1" sheetId="1" r:id="rId1"/>
    <sheet name="прил2" sheetId="2" r:id="rId2"/>
    <sheet name="прил5" sheetId="3" r:id="rId3"/>
  </sheets>
  <definedNames>
    <definedName name="_xlnm.Print_Titles" localSheetId="2">'прил5'!$10:$10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'прил5'!$A$1:$J$182</definedName>
  </definedNames>
  <calcPr fullCalcOnLoad="1"/>
</workbook>
</file>

<file path=xl/sharedStrings.xml><?xml version="1.0" encoding="utf-8"?>
<sst xmlns="http://schemas.openxmlformats.org/spreadsheetml/2006/main" count="1046" uniqueCount="295">
  <si>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</si>
  <si>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</si>
  <si>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</si>
  <si>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</si>
  <si>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</si>
  <si>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</si>
  <si>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</si>
  <si>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</si>
  <si>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</si>
  <si>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</si>
  <si>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</si>
  <si>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</si>
  <si>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</si>
  <si>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</si>
  <si>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</si>
  <si>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</si>
  <si>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</si>
  <si>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</si>
  <si>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</si>
  <si>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</si>
  <si>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</si>
  <si>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</si>
  <si>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</si>
  <si>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</si>
  <si>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</si>
  <si>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</si>
  <si>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</si>
  <si>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</si>
  <si>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</si>
  <si>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</si>
  <si>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</si>
  <si>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</si>
  <si>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</si>
  <si>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</si>
  <si>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</si>
  <si>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</si>
  <si>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</si>
  <si>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</si>
  <si>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</si>
  <si>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</si>
  <si>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</si>
  <si>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</si>
  <si>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</si>
  <si>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</si>
  <si>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</si>
  <si>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</si>
  <si>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</si>
  <si>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</si>
  <si>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</si>
  <si>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</si>
  <si>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</si>
  <si>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</si>
  <si>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</si>
  <si>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</si>
  <si>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</si>
  <si>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</si>
  <si>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</si>
  <si>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</si>
  <si>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</si>
  <si>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</si>
  <si>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</si>
  <si>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</si>
  <si>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</si>
  <si>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</si>
  <si>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</si>
  <si>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</si>
  <si>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</si>
  <si>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</si>
  <si>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</si>
  <si>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</si>
  <si>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</si>
  <si>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</si>
  <si>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</si>
  <si>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</si>
  <si>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</si>
  <si>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</si>
  <si>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</si>
  <si>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</si>
  <si>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</si>
  <si>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</si>
  <si>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</si>
  <si>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</si>
  <si>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</si>
  <si>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</si>
  <si>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</si>
  <si>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</si>
  <si>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</si>
  <si>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</si>
  <si>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</si>
  <si>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</si>
  <si>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</si>
  <si>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</si>
  <si>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</si>
  <si>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</si>
  <si>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</si>
  <si>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</si>
  <si>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</si>
  <si>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</si>
  <si>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</si>
  <si>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</si>
  <si>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</si>
  <si>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Мероприятия, направленные на развитие муниципальной службы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</si>
  <si>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</si>
  <si>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</si>
  <si>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</si>
  <si>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</si>
  <si>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</si>
  <si>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</si>
  <si>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</si>
  <si>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</si>
  <si>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</si>
  <si>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</si>
  <si>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</si>
  <si>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</si>
  <si>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</si>
  <si>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</si>
  <si>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</si>
  <si>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</si>
  <si>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</si>
  <si>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</si>
  <si>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</si>
  <si>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</si>
  <si>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</si>
  <si>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</si>
  <si>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</si>
  <si>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</si>
  <si>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</si>
  <si>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</si>
  <si>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Обеспечение пожарной безопасности</t>
  </si>
  <si>
    <t>Реализация мероприятий по распространению официальной информации</t>
  </si>
  <si>
    <t>400</t>
  </si>
  <si>
    <t>Бюджетные инвестиции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</si>
  <si>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</si>
  <si>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540</t>
  </si>
  <si>
    <t>07 1 1431</t>
  </si>
  <si>
    <t>Мероприятия в области коммунального хозяйства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</si>
  <si>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</si>
  <si>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</si>
  <si>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</si>
  <si>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</si>
  <si>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</si>
  <si>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</si>
  <si>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</si>
  <si>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</si>
  <si>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</si>
  <si>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</si>
  <si>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</si>
  <si>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</si>
  <si>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</si>
  <si>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</si>
  <si>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</si>
  <si>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</si>
  <si>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</si>
  <si>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</si>
  <si>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</si>
  <si>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</si>
  <si>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</si>
  <si>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</si>
  <si>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</si>
  <si>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С1415</t>
  </si>
  <si>
    <t>11 1 00</t>
  </si>
  <si>
    <t>11 0 00</t>
  </si>
  <si>
    <t>С1434</t>
  </si>
  <si>
    <t>05 1 01</t>
  </si>
  <si>
    <t>Мероприятия в области земельных отношений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</si>
  <si>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</si>
  <si>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05 0 00</t>
  </si>
  <si>
    <t>05 1 00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</si>
  <si>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</si>
  <si>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</si>
  <si>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</si>
  <si>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</si>
  <si>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</si>
  <si>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Обеспечение первичных мер пожарной безопасности в границах населенных пунктов муниципальных образований</t>
  </si>
  <si>
    <t>С1445</t>
  </si>
  <si>
    <t>07 1 00</t>
  </si>
  <si>
    <t>Основное мероприятие "Уличное освещение"</t>
  </si>
  <si>
    <t>С1433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</si>
  <si>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</si>
  <si>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</si>
  <si>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</si>
  <si>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</si>
  <si>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 07 2 00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</si>
  <si>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</si>
  <si>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</si>
  <si>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09 1 01</t>
  </si>
  <si>
    <t>С1437</t>
  </si>
  <si>
    <t>С1467</t>
  </si>
  <si>
    <t>Мероприятия в области имущественных отношений</t>
  </si>
  <si>
    <t>С1468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</si>
  <si>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</si>
  <si>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Основное мероприятия  "Обеспечение населения экологически чистой питьевой водой"</t>
  </si>
  <si>
    <t>16 0 00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</si>
  <si>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</si>
  <si>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</si>
  <si>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</si>
  <si>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</si>
  <si>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</si>
  <si>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16 1 00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</si>
  <si>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</si>
  <si>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</t>
  </si>
  <si>
    <t xml:space="preserve">07 2  02 </t>
  </si>
  <si>
    <t xml:space="preserve">      06 0 00 </t>
  </si>
  <si>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</si>
  <si>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</si>
  <si>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</si>
  <si>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</si>
  <si>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</si>
  <si>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</si>
  <si>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</si>
  <si>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07 2 03</t>
  </si>
  <si>
    <t xml:space="preserve">    07 2 03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</si>
  <si>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</si>
  <si>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"Энергосбережение и повышение энергетической эффективности в бюджетной сфере"</t>
  </si>
  <si>
    <t>к решению Собрания Депутатов Карыжского  сельсовета</t>
  </si>
  <si>
    <t>Администрация  Карыжского сельсовета  Глушковского района Курской области</t>
  </si>
  <si>
    <t>Глушковского района Курской области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</si>
  <si>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</si>
  <si>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</si>
  <si>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07 2 05</t>
  </si>
  <si>
    <t>П1416</t>
  </si>
  <si>
    <t xml:space="preserve">      09 1 01 </t>
  </si>
  <si>
    <t>Основное мероприятие "Корректировка ПЗЗ, генеральных планов, координирование границ муниципальных образований"</t>
  </si>
  <si>
    <t>07 2 03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</si>
  <si>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</si>
  <si>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</si>
  <si>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</si>
  <si>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 xml:space="preserve">   07 2 03     </t>
  </si>
  <si>
    <t xml:space="preserve">  П1417</t>
  </si>
  <si>
    <t>Муниципальная программа  Карыжского сельсовета  Глушковского района Курской области «Охрана окружающей среды  в Карыжском  сельсовете  Глушковского района  Курской области на 2014-2017 годы»</t>
  </si>
  <si>
    <t>06 0 00 00000</t>
  </si>
  <si>
    <t>06 1 01 00000</t>
  </si>
  <si>
    <t xml:space="preserve">06 1 01 </t>
  </si>
  <si>
    <t>C1433</t>
  </si>
  <si>
    <t>Подпрограмма «Обеспечение качественными услугами ЖКХ населения Карыжского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Карыжского сельсовета Глушковского района Курской области"</t>
  </si>
  <si>
    <t>Подпрограмма "Экология и чистая вода  Карыжского сельсовета Глушковского района Курской области" муниципальной программы "Охрана окружающей среды Карыжского сельсовета Глушковского района Курской области"</t>
  </si>
  <si>
    <t xml:space="preserve"> 06 1 00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</si>
  <si>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</si>
  <si>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 xml:space="preserve"> 07 1 00</t>
  </si>
  <si>
    <t xml:space="preserve">   07  2 03 </t>
  </si>
  <si>
    <t xml:space="preserve">    07 2 00</t>
  </si>
  <si>
    <t>Осуществление переданных полномочий по реализации  мероприятий  по  разработке документов территориального планирования и градостроительного зонирования</t>
  </si>
  <si>
    <t>13330</t>
  </si>
  <si>
    <t>S3330</t>
  </si>
  <si>
    <t>Муниципальная программа Карыжского сельсовета  Глушковского района Курской области "Развитие транспортной системы, обеспечение  перевозки пассажиров в "МО" и безопасности дорожного движения"</t>
  </si>
  <si>
    <t>Подпрограмма «Развитие сети автомобильных дорог "МО"» муниципальной программы Карыжского сельсовета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</si>
  <si>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"Мероприятия по территориальному землеустройству объектов дорожной деятельности"</t>
  </si>
  <si>
    <t>Межевание автомобильных дорог общего пользования местного значения, проведение кадастровых работ</t>
  </si>
  <si>
    <t>11 1 03</t>
  </si>
  <si>
    <t>С1425</t>
  </si>
  <si>
    <t>S3430</t>
  </si>
  <si>
    <t>06 1 01 S3430</t>
  </si>
  <si>
    <t>Мероприятия, связанные с проведением текущего ремонта объектов водоснабжения муниципальной собственности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</si>
  <si>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</si>
  <si>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13600</t>
  </si>
  <si>
    <t>S3600</t>
  </si>
  <si>
    <t xml:space="preserve">76 1 00 </t>
  </si>
  <si>
    <t>Выполнение других обязательств муниципального образования</t>
  </si>
  <si>
    <t>78 0 00</t>
  </si>
  <si>
    <t>78 1 00</t>
  </si>
  <si>
    <t>С1403</t>
  </si>
  <si>
    <t>Муниципальная программа  Карыжского  сельсовета  Глушковского района Курской области «Развитие муниципальной службы в Карыжском  сельсовете  Глушковского района  Курской области»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</si>
  <si>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Карыжском сельсовете Глушковского района  Курской области»</t>
  </si>
  <si>
    <t>Муниципальная программа Карыжского  сельсовета  Глушковского района Курской области «Развитие культуры в Карыжском  сельсовете Глушковского района Курской области»</t>
  </si>
  <si>
    <t xml:space="preserve">Подпрограмма «Искусство» муниципальной программы «Развитие культуры в Карыжском сельсовете  Глушковского района Курской области» </t>
  </si>
  <si>
    <t xml:space="preserve">77 2 00 </t>
  </si>
  <si>
    <t>16 1 01</t>
  </si>
  <si>
    <t>Капитальные вложения в объекты государственной (муниципальной) собственности</t>
  </si>
  <si>
    <t xml:space="preserve"> 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</si>
  <si>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</si>
  <si>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</si>
  <si>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Реализация мер по внесению в государственный кадастр недвижимости сведений о границах муниципальных образований и границах населенных пунктов</t>
  </si>
  <si>
    <t>Муниципальная программа Карыжского  сельсовета Глушковского района Курской области "Устойчивое развитие сельских территорий"</t>
  </si>
  <si>
    <t>Подпрограмма "Социальное развитие села Карыжского  сельсовета  Глушковского района Курской области на период 2019-2020 годы"" муниципальной  программы  "Устойчивое развитие сельских территорий"</t>
  </si>
  <si>
    <t>Основное мероприятие "Реконструкция локальных сетей водоснабжения"</t>
  </si>
  <si>
    <t>Сумма 2021 год</t>
  </si>
  <si>
    <t>Сумма  2022 год</t>
  </si>
  <si>
    <t xml:space="preserve">Сумма 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</si>
  <si>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</si>
  <si>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Муниципальная программа  "Комплексное развитие территорий муниципального образования "Карыжский сельсовет" Глушковского района Курской области на 2020-2022 гг.»</t>
  </si>
  <si>
    <t>Подпрограмма «Создание и развитие инфраструктуры с. Карыж Глушковского района Курской области на 2020-2022 г.» муниципальной программы "Комплексное развитие территорий "Карыжский сельсовет" Глушковского района Курской области на 2020-2022 гг.»</t>
  </si>
  <si>
    <t>Мероприятия по обеспечению комплексного развития сельских территорий</t>
  </si>
  <si>
    <t>Основное мероприятие "Организация освещения улиц"</t>
  </si>
  <si>
    <t>03 0 00</t>
  </si>
  <si>
    <t>03 1 00</t>
  </si>
  <si>
    <t>03 1 03</t>
  </si>
  <si>
    <t>L5760</t>
  </si>
  <si>
    <t>Муниципальная программа Карыжского сельсовета  Глушковского района Курской области «Энергосбережение и повышение энергетической эффективности Карыжского  сельсовета  Глушковского района Курской области»</t>
  </si>
  <si>
    <t>Подпрограмма «Энергосбережение в МО» муниципальной программы «Энергосбережение и повышение энергетической эффективности  Карыжского  сельсовета  Глушковского района Курской области»</t>
  </si>
  <si>
    <t>Курской области на 2022 год и плановый период 2023 и 2024 годов "</t>
  </si>
  <si>
    <t xml:space="preserve">Распределение бюджетных ассигнований по разделам, подразделам, целевым статьям ( муниципальных программ Карыжского сельсовета Глушковского района Курской области и непрограммным направлениям деятельности) , группам видов расходов классификации расходов местного бюджета на 2022 год </t>
  </si>
  <si>
    <t>Приложение №5</t>
  </si>
  <si>
    <t>"О бюджете муниципального образования "Карыжский сельсовет" Глушковского района</t>
  </si>
  <si>
    <t>от  29 декабря 2021 года №23</t>
  </si>
  <si>
    <t>в редакции от 30.05.2022 г. №36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</si>
</sst>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4"/>
      <color indexed="10"/>
      <name val="Times New Roman"/>
      <family val="1"/>
    </font>
    <font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60" applyFont="1" applyFill="1">
      <alignment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60" applyFont="1" applyFill="1" applyAlignment="1">
      <alignment vertical="center"/>
      <protection/>
    </xf>
    <xf numFmtId="0" fontId="24" fillId="0" borderId="0" xfId="60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32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5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5" fillId="0" borderId="0" xfId="55" applyFont="1" applyAlignment="1">
      <alignment horizontal="right"/>
      <protection/>
    </xf>
    <xf numFmtId="0" fontId="35" fillId="0" borderId="0" xfId="55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6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5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3" fillId="0" borderId="0" xfId="55" applyFont="1">
      <alignment/>
      <protection/>
    </xf>
    <xf numFmtId="0" fontId="37" fillId="0" borderId="0" xfId="55" applyFont="1" applyAlignment="1">
      <alignment horizontal="center"/>
      <protection/>
    </xf>
    <xf numFmtId="0" fontId="37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0" xfId="55" applyFont="1" applyBorder="1" applyAlignment="1">
      <alignment horizontal="center" vertical="center" wrapText="1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  <xf numFmtId="0" fontId="38" fillId="0" borderId="0" xfId="55" applyFont="1">
      <alignment/>
      <protection/>
    </xf>
    <xf numFmtId="49" fontId="24" fillId="24" borderId="10" xfId="56" applyNumberFormat="1" applyFont="1" applyFill="1" applyBorder="1" applyAlignment="1">
      <alignment horizontal="center" vertical="center"/>
      <protection/>
    </xf>
    <xf numFmtId="0" fontId="24" fillId="24" borderId="10" xfId="56" applyFont="1" applyFill="1" applyBorder="1" applyAlignment="1">
      <alignment vertical="center" wrapText="1"/>
      <protection/>
    </xf>
    <xf numFmtId="181" fontId="24" fillId="24" borderId="10" xfId="57" applyNumberFormat="1" applyFont="1" applyFill="1" applyBorder="1" applyAlignment="1">
      <alignment vertical="center"/>
      <protection/>
    </xf>
    <xf numFmtId="49" fontId="24" fillId="4" borderId="10" xfId="56" applyNumberFormat="1" applyFont="1" applyFill="1" applyBorder="1" applyAlignment="1">
      <alignment horizontal="center" vertical="center"/>
      <protection/>
    </xf>
    <xf numFmtId="0" fontId="24" fillId="4" borderId="10" xfId="56" applyFont="1" applyFill="1" applyBorder="1" applyAlignment="1">
      <alignment vertical="center" wrapText="1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vertical="center" wrapText="1"/>
      <protection/>
    </xf>
    <xf numFmtId="181" fontId="24" fillId="0" borderId="10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0" fontId="23" fillId="25" borderId="10" xfId="0" applyFont="1" applyFill="1" applyBorder="1" applyAlignment="1">
      <alignment vertical="center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49" fontId="23" fillId="26" borderId="10" xfId="67" applyNumberFormat="1" applyFont="1" applyFill="1" applyBorder="1" applyAlignment="1">
      <alignment horizontal="center" vertical="center" wrapText="1"/>
      <protection/>
    </xf>
    <xf numFmtId="49" fontId="26" fillId="26" borderId="10" xfId="67" applyNumberFormat="1" applyFont="1" applyFill="1" applyBorder="1" applyAlignment="1">
      <alignment horizontal="center" vertical="center" wrapText="1"/>
      <protection/>
    </xf>
    <xf numFmtId="49" fontId="22" fillId="26" borderId="10" xfId="67" applyNumberFormat="1" applyFont="1" applyFill="1" applyBorder="1" applyAlignment="1">
      <alignment horizontal="center" vertical="center" wrapText="1"/>
      <protection/>
    </xf>
    <xf numFmtId="49" fontId="24" fillId="26" borderId="10" xfId="67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vertical="center" wrapText="1"/>
    </xf>
    <xf numFmtId="0" fontId="22" fillId="26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3" fillId="25" borderId="10" xfId="58" applyNumberFormat="1" applyFont="1" applyFill="1" applyBorder="1" applyAlignment="1">
      <alignment horizontal="center" vertical="center" wrapText="1"/>
      <protection/>
    </xf>
    <xf numFmtId="49" fontId="22" fillId="26" borderId="10" xfId="58" applyNumberFormat="1" applyFont="1" applyFill="1" applyBorder="1" applyAlignment="1">
      <alignment horizontal="center" vertical="center" wrapText="1"/>
      <protection/>
    </xf>
    <xf numFmtId="49" fontId="24" fillId="25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22" fillId="0" borderId="10" xfId="67" applyNumberFormat="1" applyFont="1" applyFill="1" applyBorder="1" applyAlignment="1">
      <alignment horizontal="center" vertical="center" wrapText="1"/>
      <protection/>
    </xf>
    <xf numFmtId="49" fontId="23" fillId="0" borderId="10" xfId="67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0" fontId="22" fillId="27" borderId="10" xfId="0" applyFont="1" applyFill="1" applyBorder="1" applyAlignment="1">
      <alignment horizontal="left" vertical="center" wrapText="1"/>
    </xf>
    <xf numFmtId="49" fontId="26" fillId="26" borderId="10" xfId="60" applyNumberFormat="1" applyFont="1" applyFill="1" applyBorder="1" applyAlignment="1">
      <alignment horizontal="center" vertical="center" wrapText="1"/>
      <protection/>
    </xf>
    <xf numFmtId="49" fontId="26" fillId="26" borderId="10" xfId="0" applyNumberFormat="1" applyFont="1" applyFill="1" applyBorder="1" applyAlignment="1">
      <alignment horizontal="center" vertical="center" wrapText="1"/>
    </xf>
    <xf numFmtId="0" fontId="28" fillId="27" borderId="0" xfId="67" applyFont="1" applyFill="1" applyAlignment="1">
      <alignment vertical="center" wrapText="1"/>
      <protection/>
    </xf>
    <xf numFmtId="0" fontId="22" fillId="23" borderId="10" xfId="0" applyFont="1" applyFill="1" applyBorder="1" applyAlignment="1">
      <alignment vertical="center" wrapText="1"/>
    </xf>
    <xf numFmtId="49" fontId="22" fillId="23" borderId="10" xfId="67" applyNumberFormat="1" applyFont="1" applyFill="1" applyBorder="1" applyAlignment="1">
      <alignment horizontal="center" vertical="center" wrapText="1"/>
      <protection/>
    </xf>
    <xf numFmtId="49" fontId="24" fillId="23" borderId="10" xfId="67" applyNumberFormat="1" applyFont="1" applyFill="1" applyBorder="1" applyAlignment="1">
      <alignment horizontal="center" vertical="center" wrapText="1"/>
      <protection/>
    </xf>
    <xf numFmtId="0" fontId="22" fillId="23" borderId="10" xfId="0" applyFont="1" applyFill="1" applyBorder="1" applyAlignment="1">
      <alignment horizontal="left" vertical="center" wrapText="1"/>
    </xf>
    <xf numFmtId="49" fontId="22" fillId="23" borderId="10" xfId="0" applyNumberFormat="1" applyFont="1" applyFill="1" applyBorder="1" applyAlignment="1">
      <alignment horizontal="center" vertical="center" wrapText="1"/>
    </xf>
    <xf numFmtId="49" fontId="23" fillId="23" borderId="10" xfId="0" applyNumberFormat="1" applyFont="1" applyFill="1" applyBorder="1" applyAlignment="1">
      <alignment horizontal="center" vertical="center" wrapText="1"/>
    </xf>
    <xf numFmtId="49" fontId="24" fillId="23" borderId="10" xfId="0" applyNumberFormat="1" applyFont="1" applyFill="1" applyBorder="1" applyAlignment="1">
      <alignment horizontal="center" vertical="center" wrapText="1"/>
    </xf>
    <xf numFmtId="49" fontId="23" fillId="23" borderId="10" xfId="67" applyNumberFormat="1" applyFont="1" applyFill="1" applyBorder="1" applyAlignment="1">
      <alignment horizontal="center" vertical="center" wrapText="1"/>
      <protection/>
    </xf>
    <xf numFmtId="49" fontId="26" fillId="2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24" fillId="27" borderId="0" xfId="60" applyFont="1" applyFill="1" applyAlignment="1">
      <alignment vertical="center" wrapText="1"/>
      <protection/>
    </xf>
    <xf numFmtId="0" fontId="26" fillId="27" borderId="10" xfId="0" applyFont="1" applyFill="1" applyBorder="1" applyAlignment="1">
      <alignment vertical="top" wrapText="1"/>
    </xf>
    <xf numFmtId="188" fontId="39" fillId="26" borderId="10" xfId="54" applyNumberFormat="1" applyFont="1" applyFill="1" applyBorder="1" applyAlignment="1" applyProtection="1">
      <alignment horizontal="left" wrapText="1"/>
      <protection hidden="1"/>
    </xf>
    <xf numFmtId="188" fontId="24" fillId="26" borderId="10" xfId="54" applyNumberFormat="1" applyFont="1" applyFill="1" applyBorder="1" applyAlignment="1" applyProtection="1">
      <alignment horizontal="left" wrapText="1"/>
      <protection hidden="1"/>
    </xf>
    <xf numFmtId="49" fontId="40" fillId="23" borderId="10" xfId="0" applyNumberFormat="1" applyFont="1" applyFill="1" applyBorder="1" applyAlignment="1">
      <alignment horizontal="center" vertical="center" wrapText="1"/>
    </xf>
    <xf numFmtId="49" fontId="40" fillId="26" borderId="10" xfId="0" applyNumberFormat="1" applyFont="1" applyFill="1" applyBorder="1" applyAlignment="1">
      <alignment horizontal="center" vertical="center" wrapText="1"/>
    </xf>
    <xf numFmtId="0" fontId="24" fillId="0" borderId="11" xfId="60" applyFont="1" applyFill="1" applyBorder="1" applyAlignment="1">
      <alignment vertical="center" wrapText="1"/>
      <protection/>
    </xf>
    <xf numFmtId="188" fontId="24" fillId="0" borderId="10" xfId="54" applyNumberFormat="1" applyFont="1" applyFill="1" applyBorder="1" applyAlignment="1" applyProtection="1">
      <alignment horizontal="left" vertical="top" wrapText="1"/>
      <protection hidden="1"/>
    </xf>
    <xf numFmtId="4" fontId="23" fillId="25" borderId="10" xfId="0" applyNumberFormat="1" applyFont="1" applyFill="1" applyBorder="1" applyAlignment="1">
      <alignment horizontal="right" vertical="center" wrapText="1"/>
    </xf>
    <xf numFmtId="4" fontId="26" fillId="26" borderId="10" xfId="67" applyNumberFormat="1" applyFont="1" applyFill="1" applyBorder="1" applyAlignment="1">
      <alignment vertical="center" wrapText="1"/>
      <protection/>
    </xf>
    <xf numFmtId="4" fontId="24" fillId="26" borderId="10" xfId="67" applyNumberFormat="1" applyFont="1" applyFill="1" applyBorder="1" applyAlignment="1">
      <alignment vertical="center" wrapText="1"/>
      <protection/>
    </xf>
    <xf numFmtId="4" fontId="23" fillId="26" borderId="10" xfId="0" applyNumberFormat="1" applyFont="1" applyFill="1" applyBorder="1" applyAlignment="1">
      <alignment horizontal="right" vertical="center" wrapText="1"/>
    </xf>
    <xf numFmtId="4" fontId="22" fillId="26" borderId="10" xfId="0" applyNumberFormat="1" applyFont="1" applyFill="1" applyBorder="1" applyAlignment="1">
      <alignment vertical="center" wrapText="1"/>
    </xf>
    <xf numFmtId="4" fontId="22" fillId="25" borderId="10" xfId="0" applyNumberFormat="1" applyFont="1" applyFill="1" applyBorder="1" applyAlignment="1">
      <alignment horizontal="right" vertical="center" wrapText="1"/>
    </xf>
    <xf numFmtId="4" fontId="22" fillId="26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6" fillId="25" borderId="10" xfId="58" applyNumberFormat="1" applyFont="1" applyFill="1" applyBorder="1" applyAlignment="1">
      <alignment vertical="center" wrapText="1"/>
      <protection/>
    </xf>
    <xf numFmtId="4" fontId="22" fillId="23" borderId="10" xfId="0" applyNumberFormat="1" applyFont="1" applyFill="1" applyBorder="1" applyAlignment="1">
      <alignment horizontal="right" vertical="center" wrapText="1"/>
    </xf>
    <xf numFmtId="4" fontId="23" fillId="23" borderId="10" xfId="0" applyNumberFormat="1" applyFont="1" applyFill="1" applyBorder="1" applyAlignment="1">
      <alignment horizontal="right" vertical="center" wrapText="1"/>
    </xf>
    <xf numFmtId="4" fontId="26" fillId="25" borderId="10" xfId="0" applyNumberFormat="1" applyFont="1" applyFill="1" applyBorder="1" applyAlignment="1">
      <alignment horizontal="right" vertical="center" wrapText="1"/>
    </xf>
    <xf numFmtId="4" fontId="24" fillId="25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3" fillId="27" borderId="10" xfId="0" applyFont="1" applyFill="1" applyBorder="1" applyAlignment="1">
      <alignment horizontal="left" vertical="center" wrapText="1"/>
    </xf>
    <xf numFmtId="49" fontId="22" fillId="26" borderId="10" xfId="0" applyNumberFormat="1" applyFont="1" applyFill="1" applyBorder="1" applyAlignment="1">
      <alignment wrapText="1"/>
    </xf>
    <xf numFmtId="49" fontId="22" fillId="26" borderId="10" xfId="0" applyNumberFormat="1" applyFont="1" applyFill="1" applyBorder="1" applyAlignment="1">
      <alignment horizontal="center" vertical="center" wrapText="1"/>
    </xf>
    <xf numFmtId="4" fontId="22" fillId="26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justify"/>
    </xf>
    <xf numFmtId="188" fontId="24" fillId="26" borderId="10" xfId="54" applyNumberFormat="1" applyFont="1" applyFill="1" applyBorder="1" applyAlignment="1" applyProtection="1">
      <alignment vertical="center" wrapText="1"/>
      <protection hidden="1"/>
    </xf>
    <xf numFmtId="0" fontId="22" fillId="27" borderId="10" xfId="0" applyFont="1" applyFill="1" applyBorder="1" applyAlignment="1">
      <alignment wrapText="1"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justify" vertical="center"/>
    </xf>
    <xf numFmtId="0" fontId="23" fillId="25" borderId="10" xfId="0" applyFont="1" applyFill="1" applyBorder="1" applyAlignment="1">
      <alignment horizontal="center" vertical="center" wrapText="1"/>
    </xf>
    <xf numFmtId="181" fontId="23" fillId="25" borderId="10" xfId="0" applyNumberFormat="1" applyFont="1" applyFill="1" applyBorder="1" applyAlignment="1">
      <alignment horizontal="center" vertical="center" wrapText="1"/>
    </xf>
    <xf numFmtId="2" fontId="23" fillId="26" borderId="10" xfId="67" applyNumberFormat="1" applyFont="1" applyFill="1" applyBorder="1" applyAlignment="1">
      <alignment horizontal="left" vertical="center" wrapText="1"/>
      <protection/>
    </xf>
    <xf numFmtId="2" fontId="22" fillId="26" borderId="10" xfId="67" applyNumberFormat="1" applyFont="1" applyFill="1" applyBorder="1" applyAlignment="1">
      <alignment horizontal="left" vertical="center" wrapText="1"/>
      <protection/>
    </xf>
    <xf numFmtId="2" fontId="24" fillId="26" borderId="10" xfId="67" applyNumberFormat="1" applyFont="1" applyFill="1" applyBorder="1" applyAlignment="1">
      <alignment horizontal="left" vertical="center" wrapText="1"/>
      <protection/>
    </xf>
    <xf numFmtId="0" fontId="26" fillId="26" borderId="10" xfId="0" applyFont="1" applyFill="1" applyBorder="1" applyAlignment="1">
      <alignment vertical="center" wrapText="1"/>
    </xf>
    <xf numFmtId="49" fontId="24" fillId="23" borderId="10" xfId="60" applyNumberFormat="1" applyFont="1" applyFill="1" applyBorder="1" applyAlignment="1">
      <alignment horizontal="center" vertical="center" wrapText="1"/>
      <protection/>
    </xf>
    <xf numFmtId="0" fontId="24" fillId="27" borderId="10" xfId="0" applyFont="1" applyFill="1" applyBorder="1" applyAlignment="1">
      <alignment vertical="center" wrapText="1"/>
    </xf>
    <xf numFmtId="0" fontId="22" fillId="23" borderId="10" xfId="0" applyFont="1" applyFill="1" applyBorder="1" applyAlignment="1">
      <alignment/>
    </xf>
    <xf numFmtId="0" fontId="23" fillId="25" borderId="12" xfId="0" applyFont="1" applyFill="1" applyBorder="1" applyAlignment="1">
      <alignment horizontal="right" vertical="center" wrapText="1"/>
    </xf>
    <xf numFmtId="0" fontId="23" fillId="25" borderId="13" xfId="0" applyFont="1" applyFill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 wrapText="1"/>
    </xf>
    <xf numFmtId="49" fontId="23" fillId="25" borderId="13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49" fontId="22" fillId="28" borderId="12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3" fillId="28" borderId="13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 wrapText="1"/>
    </xf>
    <xf numFmtId="4" fontId="24" fillId="26" borderId="10" xfId="60" applyNumberFormat="1" applyFont="1" applyFill="1" applyBorder="1" applyAlignment="1">
      <alignment vertical="center" wrapText="1"/>
      <protection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49" fontId="24" fillId="26" borderId="10" xfId="60" applyNumberFormat="1" applyFont="1" applyFill="1" applyBorder="1" applyAlignment="1">
      <alignment horizontal="center" vertical="center" wrapText="1"/>
      <protection/>
    </xf>
    <xf numFmtId="49" fontId="22" fillId="23" borderId="12" xfId="0" applyNumberFormat="1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4" fontId="24" fillId="23" borderId="10" xfId="60" applyNumberFormat="1" applyFont="1" applyFill="1" applyBorder="1" applyAlignment="1">
      <alignment vertical="center" wrapText="1"/>
      <protection/>
    </xf>
    <xf numFmtId="0" fontId="22" fillId="25" borderId="12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4" fontId="22" fillId="25" borderId="10" xfId="0" applyNumberFormat="1" applyFont="1" applyFill="1" applyBorder="1" applyAlignment="1">
      <alignment horizontal="right" vertical="center" wrapText="1"/>
    </xf>
    <xf numFmtId="0" fontId="24" fillId="27" borderId="10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49" fontId="23" fillId="28" borderId="12" xfId="0" applyNumberFormat="1" applyFont="1" applyFill="1" applyBorder="1" applyAlignment="1">
      <alignment horizontal="center" vertical="center" wrapText="1"/>
    </xf>
    <xf numFmtId="0" fontId="24" fillId="26" borderId="12" xfId="60" applyFont="1" applyFill="1" applyBorder="1" applyAlignment="1">
      <alignment horizontal="center" vertical="center" wrapText="1"/>
      <protection/>
    </xf>
    <xf numFmtId="0" fontId="24" fillId="26" borderId="13" xfId="6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vertical="center" wrapText="1"/>
    </xf>
    <xf numFmtId="49" fontId="24" fillId="0" borderId="10" xfId="67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0" xfId="60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24" fillId="29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29" borderId="1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 wrapText="1"/>
    </xf>
    <xf numFmtId="4" fontId="23" fillId="25" borderId="0" xfId="0" applyNumberFormat="1" applyFont="1" applyFill="1" applyBorder="1" applyAlignment="1">
      <alignment horizontal="right" vertical="center" wrapText="1"/>
    </xf>
    <xf numFmtId="4" fontId="22" fillId="25" borderId="0" xfId="0" applyNumberFormat="1" applyFont="1" applyFill="1" applyBorder="1" applyAlignment="1">
      <alignment horizontal="right" vertical="center" wrapText="1"/>
    </xf>
    <xf numFmtId="4" fontId="40" fillId="25" borderId="0" xfId="0" applyNumberFormat="1" applyFont="1" applyFill="1" applyBorder="1" applyAlignment="1">
      <alignment horizontal="right" vertical="center" wrapText="1"/>
    </xf>
    <xf numFmtId="181" fontId="23" fillId="25" borderId="10" xfId="0" applyNumberFormat="1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justify"/>
    </xf>
    <xf numFmtId="49" fontId="24" fillId="0" borderId="12" xfId="67" applyNumberFormat="1" applyFont="1" applyFill="1" applyBorder="1" applyAlignment="1">
      <alignment horizontal="center" vertical="center" wrapText="1"/>
      <protection/>
    </xf>
    <xf numFmtId="49" fontId="22" fillId="0" borderId="16" xfId="0" applyNumberFormat="1" applyFont="1" applyFill="1" applyBorder="1" applyAlignment="1">
      <alignment horizontal="right"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4" fillId="29" borderId="10" xfId="67" applyNumberFormat="1" applyFont="1" applyFill="1" applyBorder="1" applyAlignment="1">
      <alignment horizontal="center" vertical="center" wrapText="1"/>
      <protection/>
    </xf>
    <xf numFmtId="49" fontId="24" fillId="29" borderId="12" xfId="67" applyNumberFormat="1" applyFont="1" applyFill="1" applyBorder="1" applyAlignment="1">
      <alignment horizontal="center" vertical="center" wrapText="1"/>
      <protection/>
    </xf>
    <xf numFmtId="49" fontId="22" fillId="29" borderId="16" xfId="0" applyNumberFormat="1" applyFont="1" applyFill="1" applyBorder="1" applyAlignment="1">
      <alignment horizontal="right" vertical="center" wrapText="1"/>
    </xf>
    <xf numFmtId="49" fontId="22" fillId="29" borderId="17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right" vertical="center" wrapText="1"/>
    </xf>
    <xf numFmtId="49" fontId="22" fillId="0" borderId="13" xfId="0" applyNumberFormat="1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4" fillId="30" borderId="10" xfId="0" applyFont="1" applyFill="1" applyBorder="1" applyAlignment="1">
      <alignment vertical="center" wrapText="1"/>
    </xf>
    <xf numFmtId="0" fontId="35" fillId="30" borderId="10" xfId="0" applyFont="1" applyFill="1" applyBorder="1" applyAlignment="1">
      <alignment horizontal="left" vertical="center" wrapText="1"/>
    </xf>
    <xf numFmtId="49" fontId="22" fillId="30" borderId="12" xfId="0" applyNumberFormat="1" applyFont="1" applyFill="1" applyBorder="1" applyAlignment="1">
      <alignment horizontal="center" vertical="center" wrapText="1"/>
    </xf>
    <xf numFmtId="49" fontId="22" fillId="30" borderId="13" xfId="0" applyNumberFormat="1" applyFont="1" applyFill="1" applyBorder="1" applyAlignment="1">
      <alignment horizontal="center" vertical="center" wrapText="1"/>
    </xf>
    <xf numFmtId="49" fontId="22" fillId="31" borderId="16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49" fontId="22" fillId="31" borderId="18" xfId="0" applyNumberFormat="1" applyFont="1" applyFill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center" vertical="center" wrapText="1"/>
    </xf>
    <xf numFmtId="4" fontId="43" fillId="25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vertical="center"/>
    </xf>
    <xf numFmtId="0" fontId="30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42" fillId="25" borderId="12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52" customWidth="1"/>
    <col min="2" max="2" width="79.421875" style="53" customWidth="1"/>
    <col min="3" max="3" width="14.00390625" style="54" customWidth="1"/>
    <col min="4" max="16384" width="9.140625" style="51" customWidth="1"/>
  </cols>
  <sheetData>
    <row r="1" spans="2:3" s="41" customFormat="1" ht="15">
      <c r="B1" s="241" t="s">
        <v>1</v>
      </c>
      <c r="C1" s="242"/>
    </row>
    <row r="2" spans="1:6" s="35" customFormat="1" ht="15.75" customHeight="1">
      <c r="A2" s="243" t="s">
        <v>94</v>
      </c>
      <c r="B2" s="243"/>
      <c r="C2" s="243"/>
      <c r="D2" s="44"/>
      <c r="E2" s="44"/>
      <c r="F2" s="44"/>
    </row>
    <row r="3" spans="1:6" s="35" customFormat="1" ht="15.75" customHeight="1">
      <c r="A3" s="243" t="s">
        <v>124</v>
      </c>
      <c r="B3" s="243"/>
      <c r="C3" s="243"/>
      <c r="D3" s="44"/>
      <c r="E3" s="44"/>
      <c r="F3" s="44"/>
    </row>
    <row r="4" spans="1:6" s="36" customFormat="1" ht="16.5" customHeight="1">
      <c r="A4" s="239" t="s">
        <v>125</v>
      </c>
      <c r="B4" s="239"/>
      <c r="C4" s="239"/>
      <c r="D4" s="45"/>
      <c r="E4" s="45"/>
      <c r="F4" s="45"/>
    </row>
    <row r="5" spans="1:6" s="36" customFormat="1" ht="16.5" customHeight="1">
      <c r="A5" s="239" t="s">
        <v>93</v>
      </c>
      <c r="B5" s="239"/>
      <c r="C5" s="239"/>
      <c r="D5" s="45"/>
      <c r="E5" s="45"/>
      <c r="F5" s="45"/>
    </row>
    <row r="6" spans="1:3" s="43" customFormat="1" ht="15.75">
      <c r="A6" s="40"/>
      <c r="B6" s="47"/>
      <c r="C6" s="47"/>
    </row>
    <row r="7" spans="1:3" s="43" customFormat="1" ht="15.75">
      <c r="A7" s="40"/>
      <c r="B7" s="49"/>
      <c r="C7" s="42"/>
    </row>
    <row r="8" spans="1:3" s="55" customFormat="1" ht="18.75">
      <c r="A8" s="240" t="s">
        <v>2</v>
      </c>
      <c r="B8" s="240"/>
      <c r="C8" s="240"/>
    </row>
    <row r="9" spans="1:3" s="55" customFormat="1" ht="18.75">
      <c r="A9" s="240" t="s">
        <v>123</v>
      </c>
      <c r="B9" s="240"/>
      <c r="C9" s="240"/>
    </row>
    <row r="10" spans="1:3" s="55" customFormat="1" ht="18.75">
      <c r="A10" s="46"/>
      <c r="B10" s="48"/>
      <c r="C10" s="56"/>
    </row>
    <row r="11" spans="1:3" s="55" customFormat="1" ht="18.75">
      <c r="A11" s="46"/>
      <c r="C11" s="56" t="s">
        <v>122</v>
      </c>
    </row>
    <row r="12" spans="1:3" s="59" customFormat="1" ht="54" customHeight="1">
      <c r="A12" s="57" t="s">
        <v>44</v>
      </c>
      <c r="B12" s="57" t="s">
        <v>96</v>
      </c>
      <c r="C12" s="58" t="s">
        <v>31</v>
      </c>
    </row>
    <row r="13" spans="1:3" s="59" customFormat="1" ht="37.5">
      <c r="A13" s="60" t="s">
        <v>3</v>
      </c>
      <c r="B13" s="61" t="s">
        <v>4</v>
      </c>
      <c r="C13" s="62">
        <f>C14+C19+C24</f>
        <v>0</v>
      </c>
    </row>
    <row r="14" spans="1:3" s="59" customFormat="1" ht="37.5">
      <c r="A14" s="63" t="s">
        <v>5</v>
      </c>
      <c r="B14" s="64" t="s">
        <v>6</v>
      </c>
      <c r="C14" s="62">
        <f>+C15+C17</f>
        <v>0</v>
      </c>
    </row>
    <row r="15" spans="1:3" s="59" customFormat="1" ht="37.5">
      <c r="A15" s="65" t="s">
        <v>7</v>
      </c>
      <c r="B15" s="66" t="s">
        <v>8</v>
      </c>
      <c r="C15" s="62">
        <f>+C16</f>
        <v>0</v>
      </c>
    </row>
    <row r="16" spans="1:3" s="59" customFormat="1" ht="37.5">
      <c r="A16" s="65" t="s">
        <v>32</v>
      </c>
      <c r="B16" s="66" t="s">
        <v>33</v>
      </c>
      <c r="C16" s="67"/>
    </row>
    <row r="17" spans="1:3" s="59" customFormat="1" ht="37.5">
      <c r="A17" s="65" t="s">
        <v>9</v>
      </c>
      <c r="B17" s="66" t="s">
        <v>10</v>
      </c>
      <c r="C17" s="62">
        <f>+C18</f>
        <v>0</v>
      </c>
    </row>
    <row r="18" spans="1:3" s="59" customFormat="1" ht="37.5">
      <c r="A18" s="65" t="s">
        <v>34</v>
      </c>
      <c r="B18" s="66" t="s">
        <v>35</v>
      </c>
      <c r="C18" s="67"/>
    </row>
    <row r="19" spans="1:3" s="59" customFormat="1" ht="37.5">
      <c r="A19" s="63" t="s">
        <v>11</v>
      </c>
      <c r="B19" s="64" t="s">
        <v>12</v>
      </c>
      <c r="C19" s="62">
        <f>+C20+C22</f>
        <v>0</v>
      </c>
    </row>
    <row r="20" spans="1:3" s="59" customFormat="1" ht="56.25">
      <c r="A20" s="65" t="s">
        <v>13</v>
      </c>
      <c r="B20" s="66" t="s">
        <v>14</v>
      </c>
      <c r="C20" s="62">
        <f>C21</f>
        <v>0</v>
      </c>
    </row>
    <row r="21" spans="1:3" s="59" customFormat="1" ht="56.25">
      <c r="A21" s="65" t="s">
        <v>36</v>
      </c>
      <c r="B21" s="66" t="s">
        <v>37</v>
      </c>
      <c r="C21" s="67"/>
    </row>
    <row r="22" spans="1:3" s="59" customFormat="1" ht="56.25">
      <c r="A22" s="65" t="s">
        <v>15</v>
      </c>
      <c r="B22" s="66" t="s">
        <v>16</v>
      </c>
      <c r="C22" s="62">
        <f>C23</f>
        <v>0</v>
      </c>
    </row>
    <row r="23" spans="1:3" s="59" customFormat="1" ht="56.25">
      <c r="A23" s="65" t="s">
        <v>38</v>
      </c>
      <c r="B23" s="66" t="s">
        <v>39</v>
      </c>
      <c r="C23" s="67"/>
    </row>
    <row r="24" spans="1:3" s="59" customFormat="1" ht="37.5">
      <c r="A24" s="63" t="s">
        <v>17</v>
      </c>
      <c r="B24" s="64" t="s">
        <v>18</v>
      </c>
      <c r="C24" s="62">
        <f>C25+C29</f>
        <v>0</v>
      </c>
    </row>
    <row r="25" spans="1:3" s="59" customFormat="1" ht="18.75">
      <c r="A25" s="65" t="s">
        <v>19</v>
      </c>
      <c r="B25" s="66" t="s">
        <v>20</v>
      </c>
      <c r="C25" s="62">
        <f>C26</f>
        <v>0</v>
      </c>
    </row>
    <row r="26" spans="1:3" s="59" customFormat="1" ht="18.75">
      <c r="A26" s="65" t="s">
        <v>21</v>
      </c>
      <c r="B26" s="66" t="s">
        <v>22</v>
      </c>
      <c r="C26" s="62">
        <f>C27</f>
        <v>0</v>
      </c>
    </row>
    <row r="27" spans="1:3" s="59" customFormat="1" ht="18.75">
      <c r="A27" s="65" t="s">
        <v>23</v>
      </c>
      <c r="B27" s="66" t="s">
        <v>24</v>
      </c>
      <c r="C27" s="62">
        <f>C28</f>
        <v>0</v>
      </c>
    </row>
    <row r="28" spans="1:3" s="59" customFormat="1" ht="37.5">
      <c r="A28" s="65" t="s">
        <v>40</v>
      </c>
      <c r="B28" s="66" t="s">
        <v>43</v>
      </c>
      <c r="C28" s="67"/>
    </row>
    <row r="29" spans="1:3" s="59" customFormat="1" ht="18.75">
      <c r="A29" s="65" t="s">
        <v>25</v>
      </c>
      <c r="B29" s="66" t="s">
        <v>26</v>
      </c>
      <c r="C29" s="62">
        <f>C30</f>
        <v>0</v>
      </c>
    </row>
    <row r="30" spans="1:3" s="59" customFormat="1" ht="18.75">
      <c r="A30" s="65" t="s">
        <v>27</v>
      </c>
      <c r="B30" s="66" t="s">
        <v>28</v>
      </c>
      <c r="C30" s="62">
        <f>C31</f>
        <v>0</v>
      </c>
    </row>
    <row r="31" spans="1:3" s="59" customFormat="1" ht="18.75">
      <c r="A31" s="65" t="s">
        <v>29</v>
      </c>
      <c r="B31" s="66" t="s">
        <v>30</v>
      </c>
      <c r="C31" s="62">
        <f>C32</f>
        <v>0</v>
      </c>
    </row>
    <row r="32" spans="1:3" s="59" customFormat="1" ht="37.5">
      <c r="A32" s="65" t="s">
        <v>41</v>
      </c>
      <c r="B32" s="66" t="s">
        <v>42</v>
      </c>
      <c r="C32" s="67"/>
    </row>
    <row r="33" spans="1:3" s="59" customFormat="1" ht="18.75">
      <c r="A33" s="68"/>
      <c r="B33" s="69"/>
      <c r="C33" s="70"/>
    </row>
    <row r="34" spans="1:3" s="59" customFormat="1" ht="18.75">
      <c r="A34" s="68"/>
      <c r="B34" s="69"/>
      <c r="C34" s="70"/>
    </row>
    <row r="35" spans="1:3" s="59" customFormat="1" ht="18.75">
      <c r="A35" s="68"/>
      <c r="B35" s="69"/>
      <c r="C35" s="70"/>
    </row>
    <row r="36" spans="1:3" s="59" customFormat="1" ht="18.75">
      <c r="A36" s="68"/>
      <c r="B36" s="69"/>
      <c r="C36" s="70"/>
    </row>
    <row r="37" spans="1:3" s="59" customFormat="1" ht="18.75">
      <c r="A37" s="68"/>
      <c r="B37" s="69"/>
      <c r="C37" s="70"/>
    </row>
    <row r="38" spans="1:3" s="59" customFormat="1" ht="18.75">
      <c r="A38" s="68"/>
      <c r="B38" s="69"/>
      <c r="C38" s="70"/>
    </row>
    <row r="39" spans="1:3" s="59" customFormat="1" ht="18.75">
      <c r="A39" s="68"/>
      <c r="B39" s="69"/>
      <c r="C39" s="70"/>
    </row>
    <row r="40" spans="1:3" s="59" customFormat="1" ht="18.75">
      <c r="A40" s="68"/>
      <c r="B40" s="69"/>
      <c r="C40" s="70"/>
    </row>
    <row r="41" spans="1:3" s="59" customFormat="1" ht="18.75">
      <c r="A41" s="68"/>
      <c r="B41" s="69"/>
      <c r="C41" s="70"/>
    </row>
    <row r="42" spans="1:3" s="59" customFormat="1" ht="18.75">
      <c r="A42" s="68"/>
      <c r="B42" s="69"/>
      <c r="C42" s="70"/>
    </row>
    <row r="43" spans="1:3" s="59" customFormat="1" ht="18.75">
      <c r="A43" s="68"/>
      <c r="B43" s="69"/>
      <c r="C43" s="70"/>
    </row>
    <row r="44" spans="1:3" s="59" customFormat="1" ht="18.75">
      <c r="A44" s="68"/>
      <c r="B44" s="69"/>
      <c r="C44" s="70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52" customWidth="1"/>
    <col min="2" max="2" width="68.28125" style="53" customWidth="1"/>
    <col min="3" max="3" width="13.7109375" style="53" customWidth="1"/>
    <col min="4" max="4" width="13.7109375" style="54" customWidth="1"/>
    <col min="5" max="16384" width="9.140625" style="51" customWidth="1"/>
  </cols>
  <sheetData>
    <row r="1" spans="2:4" s="41" customFormat="1" ht="15">
      <c r="B1" s="241" t="s">
        <v>1</v>
      </c>
      <c r="C1" s="241"/>
      <c r="D1" s="242"/>
    </row>
    <row r="2" spans="1:7" s="35" customFormat="1" ht="15.75" customHeight="1">
      <c r="A2" s="243" t="s">
        <v>94</v>
      </c>
      <c r="B2" s="243"/>
      <c r="C2" s="243"/>
      <c r="D2" s="243"/>
      <c r="E2" s="44"/>
      <c r="F2" s="44"/>
      <c r="G2" s="44"/>
    </row>
    <row r="3" spans="1:7" s="35" customFormat="1" ht="15.75" customHeight="1">
      <c r="A3" s="243" t="s">
        <v>127</v>
      </c>
      <c r="B3" s="243"/>
      <c r="C3" s="243"/>
      <c r="D3" s="243"/>
      <c r="E3" s="44"/>
      <c r="F3" s="44"/>
      <c r="G3" s="44"/>
    </row>
    <row r="4" spans="1:7" s="36" customFormat="1" ht="16.5" customHeight="1">
      <c r="A4" s="239" t="s">
        <v>125</v>
      </c>
      <c r="B4" s="239"/>
      <c r="C4" s="239"/>
      <c r="D4" s="239"/>
      <c r="E4" s="45"/>
      <c r="F4" s="45"/>
      <c r="G4" s="45"/>
    </row>
    <row r="5" spans="1:7" s="36" customFormat="1" ht="16.5" customHeight="1">
      <c r="A5" s="239" t="s">
        <v>93</v>
      </c>
      <c r="B5" s="239"/>
      <c r="C5" s="239"/>
      <c r="D5" s="239"/>
      <c r="E5" s="45"/>
      <c r="F5" s="45"/>
      <c r="G5" s="45"/>
    </row>
    <row r="6" spans="1:4" s="43" customFormat="1" ht="15.75">
      <c r="A6" s="40"/>
      <c r="B6" s="47"/>
      <c r="C6" s="47"/>
      <c r="D6" s="47"/>
    </row>
    <row r="7" spans="1:4" s="43" customFormat="1" ht="15.75">
      <c r="A7" s="40"/>
      <c r="B7" s="49"/>
      <c r="C7" s="49"/>
      <c r="D7" s="42"/>
    </row>
    <row r="8" spans="1:4" s="43" customFormat="1" ht="15.75">
      <c r="A8" s="244" t="s">
        <v>2</v>
      </c>
      <c r="B8" s="244"/>
      <c r="C8" s="244"/>
      <c r="D8" s="244"/>
    </row>
    <row r="9" spans="1:4" s="43" customFormat="1" ht="15.75">
      <c r="A9" s="244" t="s">
        <v>126</v>
      </c>
      <c r="B9" s="244"/>
      <c r="C9" s="244"/>
      <c r="D9" s="244"/>
    </row>
    <row r="10" spans="1:4" s="43" customFormat="1" ht="15.75">
      <c r="A10" s="40"/>
      <c r="B10" s="50"/>
      <c r="C10" s="50"/>
      <c r="D10" s="42"/>
    </row>
    <row r="11" spans="1:4" s="43" customFormat="1" ht="15.75">
      <c r="A11" s="40"/>
      <c r="D11" s="42" t="s">
        <v>122</v>
      </c>
    </row>
    <row r="12" spans="1:4" s="59" customFormat="1" ht="42" customHeight="1">
      <c r="A12" s="57" t="s">
        <v>44</v>
      </c>
      <c r="B12" s="57" t="s">
        <v>96</v>
      </c>
      <c r="C12" s="58" t="s">
        <v>121</v>
      </c>
      <c r="D12" s="58" t="s">
        <v>120</v>
      </c>
    </row>
    <row r="13" spans="1:4" s="59" customFormat="1" ht="37.5">
      <c r="A13" s="60" t="s">
        <v>3</v>
      </c>
      <c r="B13" s="61" t="s">
        <v>4</v>
      </c>
      <c r="C13" s="62">
        <f>C14+C19+C24</f>
        <v>0</v>
      </c>
      <c r="D13" s="62">
        <f>D14+D19+D24</f>
        <v>0</v>
      </c>
    </row>
    <row r="14" spans="1:4" s="59" customFormat="1" ht="37.5">
      <c r="A14" s="63" t="s">
        <v>5</v>
      </c>
      <c r="B14" s="64" t="s">
        <v>6</v>
      </c>
      <c r="C14" s="62">
        <f>+C15+C17</f>
        <v>0</v>
      </c>
      <c r="D14" s="62">
        <f>+D15+D17</f>
        <v>0</v>
      </c>
    </row>
    <row r="15" spans="1:4" s="59" customFormat="1" ht="37.5">
      <c r="A15" s="65" t="s">
        <v>7</v>
      </c>
      <c r="B15" s="66" t="s">
        <v>8</v>
      </c>
      <c r="C15" s="62">
        <f>+C16</f>
        <v>0</v>
      </c>
      <c r="D15" s="62">
        <f>+D16</f>
        <v>0</v>
      </c>
    </row>
    <row r="16" spans="1:4" s="59" customFormat="1" ht="56.25">
      <c r="A16" s="65" t="s">
        <v>32</v>
      </c>
      <c r="B16" s="66" t="s">
        <v>33</v>
      </c>
      <c r="C16" s="67"/>
      <c r="D16" s="67"/>
    </row>
    <row r="17" spans="1:4" s="59" customFormat="1" ht="37.5">
      <c r="A17" s="65" t="s">
        <v>9</v>
      </c>
      <c r="B17" s="66" t="s">
        <v>10</v>
      </c>
      <c r="C17" s="62">
        <f>+C18</f>
        <v>0</v>
      </c>
      <c r="D17" s="62">
        <f>+D18</f>
        <v>0</v>
      </c>
    </row>
    <row r="18" spans="1:4" s="59" customFormat="1" ht="56.25">
      <c r="A18" s="65" t="s">
        <v>34</v>
      </c>
      <c r="B18" s="66" t="s">
        <v>35</v>
      </c>
      <c r="C18" s="67"/>
      <c r="D18" s="67"/>
    </row>
    <row r="19" spans="1:4" s="59" customFormat="1" ht="37.5">
      <c r="A19" s="63" t="s">
        <v>11</v>
      </c>
      <c r="B19" s="64" t="s">
        <v>12</v>
      </c>
      <c r="C19" s="62">
        <f>+C20+C22</f>
        <v>0</v>
      </c>
      <c r="D19" s="62">
        <f>+D20+D22</f>
        <v>0</v>
      </c>
    </row>
    <row r="20" spans="1:4" s="59" customFormat="1" ht="56.25">
      <c r="A20" s="65" t="s">
        <v>13</v>
      </c>
      <c r="B20" s="66" t="s">
        <v>14</v>
      </c>
      <c r="C20" s="62">
        <f>C21</f>
        <v>0</v>
      </c>
      <c r="D20" s="62">
        <f>D21</f>
        <v>0</v>
      </c>
    </row>
    <row r="21" spans="1:4" s="59" customFormat="1" ht="56.25">
      <c r="A21" s="65" t="s">
        <v>36</v>
      </c>
      <c r="B21" s="66" t="s">
        <v>37</v>
      </c>
      <c r="C21" s="67"/>
      <c r="D21" s="67"/>
    </row>
    <row r="22" spans="1:4" s="59" customFormat="1" ht="56.25">
      <c r="A22" s="65" t="s">
        <v>15</v>
      </c>
      <c r="B22" s="66" t="s">
        <v>16</v>
      </c>
      <c r="C22" s="62">
        <f>C23</f>
        <v>0</v>
      </c>
      <c r="D22" s="62">
        <f>D23</f>
        <v>0</v>
      </c>
    </row>
    <row r="23" spans="1:4" s="59" customFormat="1" ht="56.25">
      <c r="A23" s="65" t="s">
        <v>38</v>
      </c>
      <c r="B23" s="66" t="s">
        <v>39</v>
      </c>
      <c r="C23" s="67"/>
      <c r="D23" s="67"/>
    </row>
    <row r="24" spans="1:4" s="59" customFormat="1" ht="37.5">
      <c r="A24" s="63" t="s">
        <v>17</v>
      </c>
      <c r="B24" s="64" t="s">
        <v>18</v>
      </c>
      <c r="C24" s="62">
        <f>C25+C29</f>
        <v>0</v>
      </c>
      <c r="D24" s="62">
        <f>D25+D29</f>
        <v>0</v>
      </c>
    </row>
    <row r="25" spans="1:4" s="59" customFormat="1" ht="18.75">
      <c r="A25" s="65" t="s">
        <v>19</v>
      </c>
      <c r="B25" s="66" t="s">
        <v>20</v>
      </c>
      <c r="C25" s="62">
        <f aca="true" t="shared" si="0" ref="C25:D27">C26</f>
        <v>0</v>
      </c>
      <c r="D25" s="62">
        <f t="shared" si="0"/>
        <v>0</v>
      </c>
    </row>
    <row r="26" spans="1:4" s="59" customFormat="1" ht="18.75">
      <c r="A26" s="65" t="s">
        <v>21</v>
      </c>
      <c r="B26" s="66" t="s">
        <v>22</v>
      </c>
      <c r="C26" s="62">
        <f t="shared" si="0"/>
        <v>0</v>
      </c>
      <c r="D26" s="62">
        <f t="shared" si="0"/>
        <v>0</v>
      </c>
    </row>
    <row r="27" spans="1:4" s="59" customFormat="1" ht="37.5">
      <c r="A27" s="65" t="s">
        <v>23</v>
      </c>
      <c r="B27" s="66" t="s">
        <v>24</v>
      </c>
      <c r="C27" s="62">
        <f t="shared" si="0"/>
        <v>0</v>
      </c>
      <c r="D27" s="62">
        <f t="shared" si="0"/>
        <v>0</v>
      </c>
    </row>
    <row r="28" spans="1:4" s="59" customFormat="1" ht="37.5">
      <c r="A28" s="65" t="s">
        <v>40</v>
      </c>
      <c r="B28" s="66" t="s">
        <v>43</v>
      </c>
      <c r="C28" s="67"/>
      <c r="D28" s="67"/>
    </row>
    <row r="29" spans="1:4" s="59" customFormat="1" ht="18.75">
      <c r="A29" s="65" t="s">
        <v>25</v>
      </c>
      <c r="B29" s="66" t="s">
        <v>26</v>
      </c>
      <c r="C29" s="62">
        <f aca="true" t="shared" si="1" ref="C29:D31">C30</f>
        <v>0</v>
      </c>
      <c r="D29" s="62">
        <f t="shared" si="1"/>
        <v>0</v>
      </c>
    </row>
    <row r="30" spans="1:4" s="59" customFormat="1" ht="18.75">
      <c r="A30" s="65" t="s">
        <v>27</v>
      </c>
      <c r="B30" s="66" t="s">
        <v>28</v>
      </c>
      <c r="C30" s="62">
        <f t="shared" si="1"/>
        <v>0</v>
      </c>
      <c r="D30" s="62">
        <f t="shared" si="1"/>
        <v>0</v>
      </c>
    </row>
    <row r="31" spans="1:4" s="59" customFormat="1" ht="37.5">
      <c r="A31" s="65" t="s">
        <v>29</v>
      </c>
      <c r="B31" s="66" t="s">
        <v>30</v>
      </c>
      <c r="C31" s="62">
        <f t="shared" si="1"/>
        <v>0</v>
      </c>
      <c r="D31" s="62">
        <f t="shared" si="1"/>
        <v>0</v>
      </c>
    </row>
    <row r="32" spans="1:4" s="59" customFormat="1" ht="37.5">
      <c r="A32" s="65" t="s">
        <v>41</v>
      </c>
      <c r="B32" s="66" t="s">
        <v>42</v>
      </c>
      <c r="C32" s="67"/>
      <c r="D32" s="67"/>
    </row>
    <row r="33" spans="1:4" s="59" customFormat="1" ht="18.75">
      <c r="A33" s="68"/>
      <c r="B33" s="69"/>
      <c r="C33" s="70"/>
      <c r="D33" s="70"/>
    </row>
    <row r="34" spans="1:4" s="59" customFormat="1" ht="18.75">
      <c r="A34" s="68"/>
      <c r="B34" s="69"/>
      <c r="C34" s="70"/>
      <c r="D34" s="70"/>
    </row>
    <row r="35" spans="1:4" s="59" customFormat="1" ht="18.75">
      <c r="A35" s="68"/>
      <c r="B35" s="69"/>
      <c r="C35" s="70"/>
      <c r="D35" s="70"/>
    </row>
    <row r="36" spans="1:4" s="59" customFormat="1" ht="18.75">
      <c r="A36" s="68"/>
      <c r="B36" s="69"/>
      <c r="C36" s="70"/>
      <c r="D36" s="70"/>
    </row>
    <row r="37" spans="1:4" s="59" customFormat="1" ht="18.75">
      <c r="A37" s="68"/>
      <c r="B37" s="69"/>
      <c r="C37" s="70"/>
      <c r="D37" s="70"/>
    </row>
    <row r="38" spans="1:4" s="59" customFormat="1" ht="18.75">
      <c r="A38" s="68"/>
      <c r="B38" s="69"/>
      <c r="C38" s="70"/>
      <c r="D38" s="70"/>
    </row>
    <row r="39" spans="1:4" s="59" customFormat="1" ht="18.75">
      <c r="A39" s="68"/>
      <c r="B39" s="69"/>
      <c r="C39" s="70"/>
      <c r="D39" s="70"/>
    </row>
    <row r="40" spans="1:4" s="59" customFormat="1" ht="18.75">
      <c r="A40" s="68"/>
      <c r="B40" s="69"/>
      <c r="C40" s="70"/>
      <c r="D40" s="70"/>
    </row>
    <row r="41" spans="1:4" s="59" customFormat="1" ht="18.75">
      <c r="A41" s="68"/>
      <c r="B41" s="69"/>
      <c r="C41" s="70"/>
      <c r="D41" s="70"/>
    </row>
    <row r="42" spans="1:4" s="59" customFormat="1" ht="18.75">
      <c r="A42" s="68"/>
      <c r="B42" s="69"/>
      <c r="C42" s="70"/>
      <c r="D42" s="70"/>
    </row>
    <row r="43" spans="1:4" s="59" customFormat="1" ht="18.75">
      <c r="A43" s="68"/>
      <c r="B43" s="69"/>
      <c r="C43" s="70"/>
      <c r="D43" s="70"/>
    </row>
    <row r="44" spans="1:4" s="59" customFormat="1" ht="18.75">
      <c r="A44" s="68"/>
      <c r="B44" s="69"/>
      <c r="C44" s="70"/>
      <c r="D44" s="70"/>
    </row>
    <row r="45" spans="1:4" s="59" customFormat="1" ht="18.75">
      <c r="A45" s="68"/>
      <c r="B45" s="69"/>
      <c r="C45" s="70"/>
      <c r="D45" s="70"/>
    </row>
    <row r="46" ht="15">
      <c r="C46" s="54"/>
    </row>
    <row r="47" ht="15">
      <c r="C47" s="54"/>
    </row>
    <row r="48" ht="15">
      <c r="C48" s="54"/>
    </row>
    <row r="49" ht="15">
      <c r="C49" s="54"/>
    </row>
    <row r="50" ht="15">
      <c r="C50" s="54"/>
    </row>
    <row r="51" ht="15">
      <c r="C51" s="54"/>
    </row>
    <row r="52" ht="15">
      <c r="C52" s="54"/>
    </row>
    <row r="53" ht="15">
      <c r="C53" s="54"/>
    </row>
    <row r="54" ht="15">
      <c r="C54" s="54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0"/>
  <sheetViews>
    <sheetView tabSelected="1" view="pageBreakPreview" zoomScale="57" zoomScaleNormal="70" zoomScaleSheetLayoutView="57" zoomScalePageLayoutView="0" workbookViewId="0" topLeftCell="A1">
      <selection activeCell="M15" sqref="M15"/>
    </sheetView>
  </sheetViews>
  <sheetFormatPr defaultColWidth="9.140625" defaultRowHeight="15"/>
  <cols>
    <col min="1" max="1" width="132.00390625" style="5" customWidth="1"/>
    <col min="2" max="2" width="8.7109375" style="7" hidden="1" customWidth="1"/>
    <col min="3" max="3" width="8.7109375" style="8" customWidth="1"/>
    <col min="4" max="4" width="9.140625" style="9" customWidth="1"/>
    <col min="5" max="5" width="13.00390625" style="3" customWidth="1"/>
    <col min="6" max="6" width="11.57421875" style="4" customWidth="1"/>
    <col min="7" max="7" width="9.140625" style="8" customWidth="1"/>
    <col min="8" max="8" width="23.00390625" style="10" customWidth="1"/>
    <col min="9" max="9" width="21.8515625" style="10" hidden="1" customWidth="1"/>
    <col min="10" max="10" width="28.421875" style="34" hidden="1" customWidth="1"/>
    <col min="11" max="39" width="9.140625" style="1" customWidth="1"/>
  </cols>
  <sheetData>
    <row r="1" spans="1:10" s="35" customFormat="1" ht="15.75" customHeight="1">
      <c r="A1" s="243" t="s">
        <v>291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s="35" customFormat="1" ht="15.75" customHeight="1">
      <c r="A2" s="243" t="s">
        <v>214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s="35" customFormat="1" ht="15.75" customHeight="1">
      <c r="A3" s="243" t="s">
        <v>216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6" customFormat="1" ht="16.5" customHeight="1">
      <c r="A4" s="239" t="s">
        <v>292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s="36" customFormat="1" ht="16.5" customHeight="1">
      <c r="A5" s="239" t="s">
        <v>289</v>
      </c>
      <c r="B5" s="239"/>
      <c r="C5" s="239"/>
      <c r="D5" s="239"/>
      <c r="E5" s="239"/>
      <c r="F5" s="239"/>
      <c r="G5" s="239"/>
      <c r="H5" s="239"/>
      <c r="I5" s="239"/>
      <c r="J5" s="239"/>
    </row>
    <row r="6" spans="1:10" s="36" customFormat="1" ht="16.5" customHeight="1">
      <c r="A6" s="248" t="s">
        <v>293</v>
      </c>
      <c r="B6" s="248"/>
      <c r="C6" s="248"/>
      <c r="D6" s="248"/>
      <c r="E6" s="248"/>
      <c r="F6" s="248"/>
      <c r="G6" s="248"/>
      <c r="H6" s="248"/>
      <c r="I6" s="248"/>
      <c r="J6" s="248"/>
    </row>
    <row r="7" spans="1:9" s="36" customFormat="1" ht="16.5" customHeight="1">
      <c r="A7" s="239" t="s">
        <v>294</v>
      </c>
      <c r="B7" s="239"/>
      <c r="C7" s="239"/>
      <c r="D7" s="239"/>
      <c r="E7" s="239"/>
      <c r="F7" s="239"/>
      <c r="G7" s="239"/>
      <c r="H7" s="239"/>
      <c r="I7" s="211"/>
    </row>
    <row r="8" spans="1:10" s="36" customFormat="1" ht="66" customHeight="1">
      <c r="A8" s="245" t="s">
        <v>290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1:9" s="2" customFormat="1" ht="15.75">
      <c r="A9" s="37"/>
      <c r="B9" s="38"/>
      <c r="C9" s="39"/>
      <c r="D9" s="39"/>
      <c r="E9" s="39"/>
      <c r="F9" s="39"/>
      <c r="G9" s="143"/>
      <c r="H9" s="144" t="s">
        <v>0</v>
      </c>
      <c r="I9" s="144"/>
    </row>
    <row r="10" spans="1:40" s="12" customFormat="1" ht="54" customHeight="1">
      <c r="A10" s="146" t="s">
        <v>96</v>
      </c>
      <c r="B10" s="97" t="s">
        <v>48</v>
      </c>
      <c r="C10" s="97" t="s">
        <v>45</v>
      </c>
      <c r="D10" s="73" t="s">
        <v>46</v>
      </c>
      <c r="E10" s="155" t="s">
        <v>95</v>
      </c>
      <c r="F10" s="156"/>
      <c r="G10" s="73" t="s">
        <v>47</v>
      </c>
      <c r="H10" s="73" t="s">
        <v>277</v>
      </c>
      <c r="I10" s="215" t="s">
        <v>275</v>
      </c>
      <c r="J10" s="147" t="s">
        <v>276</v>
      </c>
      <c r="K10" s="3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39" s="17" customFormat="1" ht="27" customHeight="1">
      <c r="A11" s="71" t="s">
        <v>53</v>
      </c>
      <c r="B11" s="72"/>
      <c r="C11" s="73"/>
      <c r="D11" s="73"/>
      <c r="E11" s="157"/>
      <c r="F11" s="158"/>
      <c r="G11" s="73"/>
      <c r="H11" s="121">
        <f>+H12</f>
        <v>2506943.7800000003</v>
      </c>
      <c r="I11" s="121" t="e">
        <f>+I12</f>
        <v>#REF!</v>
      </c>
      <c r="J11" s="121" t="e">
        <f>+J12</f>
        <v>#REF!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s="17" customFormat="1" ht="29.25" customHeight="1">
      <c r="A12" s="71" t="s">
        <v>215</v>
      </c>
      <c r="B12" s="74" t="s">
        <v>49</v>
      </c>
      <c r="C12" s="73"/>
      <c r="D12" s="73"/>
      <c r="E12" s="159"/>
      <c r="F12" s="158"/>
      <c r="G12" s="73"/>
      <c r="H12" s="121">
        <f>H13+H69+H82+H109+H165+H178+H76</f>
        <v>2506943.7800000003</v>
      </c>
      <c r="I12" s="121" t="e">
        <f>I13+I69+I82+I109+I165</f>
        <v>#REF!</v>
      </c>
      <c r="J12" s="121" t="e">
        <f>J13+J69+J82+J109+J165</f>
        <v>#REF!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s="17" customFormat="1" ht="29.25" customHeight="1">
      <c r="A13" s="71" t="s">
        <v>54</v>
      </c>
      <c r="B13" s="74" t="s">
        <v>49</v>
      </c>
      <c r="C13" s="73" t="s">
        <v>50</v>
      </c>
      <c r="D13" s="73"/>
      <c r="E13" s="157"/>
      <c r="F13" s="158"/>
      <c r="G13" s="73"/>
      <c r="H13" s="121">
        <f>H14+H19+H26+H32+H37+H42</f>
        <v>1495066.5</v>
      </c>
      <c r="I13" s="121">
        <f>I14+I19+I26+I32+I37+I42</f>
        <v>621400</v>
      </c>
      <c r="J13" s="121">
        <f>J14+J19+J26+J32+J37+J42</f>
        <v>621400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s="17" customFormat="1" ht="37.5">
      <c r="A14" s="75" t="s">
        <v>55</v>
      </c>
      <c r="B14" s="74" t="s">
        <v>49</v>
      </c>
      <c r="C14" s="73" t="s">
        <v>50</v>
      </c>
      <c r="D14" s="73" t="s">
        <v>51</v>
      </c>
      <c r="E14" s="157"/>
      <c r="F14" s="158"/>
      <c r="G14" s="73"/>
      <c r="H14" s="121">
        <f aca="true" t="shared" si="0" ref="H14:J17">+H15</f>
        <v>292950</v>
      </c>
      <c r="I14" s="121">
        <f t="shared" si="0"/>
        <v>180000</v>
      </c>
      <c r="J14" s="121">
        <f t="shared" si="0"/>
        <v>180000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s="19" customFormat="1" ht="29.25" customHeight="1">
      <c r="A15" s="148" t="s">
        <v>102</v>
      </c>
      <c r="B15" s="76" t="s">
        <v>49</v>
      </c>
      <c r="C15" s="77" t="s">
        <v>50</v>
      </c>
      <c r="D15" s="77" t="s">
        <v>51</v>
      </c>
      <c r="E15" s="160" t="s">
        <v>137</v>
      </c>
      <c r="F15" s="161" t="s">
        <v>138</v>
      </c>
      <c r="G15" s="77"/>
      <c r="H15" s="122">
        <f t="shared" si="0"/>
        <v>292950</v>
      </c>
      <c r="I15" s="122">
        <f t="shared" si="0"/>
        <v>180000</v>
      </c>
      <c r="J15" s="122">
        <f t="shared" si="0"/>
        <v>180000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s="21" customFormat="1" ht="26.25" customHeight="1">
      <c r="A16" s="149" t="s">
        <v>103</v>
      </c>
      <c r="B16" s="78" t="s">
        <v>49</v>
      </c>
      <c r="C16" s="79" t="s">
        <v>50</v>
      </c>
      <c r="D16" s="79" t="s">
        <v>51</v>
      </c>
      <c r="E16" s="162" t="s">
        <v>139</v>
      </c>
      <c r="F16" s="163" t="s">
        <v>138</v>
      </c>
      <c r="G16" s="79"/>
      <c r="H16" s="123">
        <f t="shared" si="0"/>
        <v>292950</v>
      </c>
      <c r="I16" s="123">
        <f t="shared" si="0"/>
        <v>180000</v>
      </c>
      <c r="J16" s="123">
        <f t="shared" si="0"/>
        <v>180000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1" customFormat="1" ht="22.5" customHeight="1">
      <c r="A17" s="149" t="s">
        <v>98</v>
      </c>
      <c r="B17" s="78" t="s">
        <v>49</v>
      </c>
      <c r="C17" s="79" t="s">
        <v>50</v>
      </c>
      <c r="D17" s="79" t="s">
        <v>51</v>
      </c>
      <c r="E17" s="162" t="s">
        <v>139</v>
      </c>
      <c r="F17" s="163" t="s">
        <v>140</v>
      </c>
      <c r="G17" s="79"/>
      <c r="H17" s="123">
        <f t="shared" si="0"/>
        <v>292950</v>
      </c>
      <c r="I17" s="123">
        <f t="shared" si="0"/>
        <v>180000</v>
      </c>
      <c r="J17" s="123">
        <f t="shared" si="0"/>
        <v>180000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1" customFormat="1" ht="71.25" customHeight="1">
      <c r="A18" s="80" t="s">
        <v>57</v>
      </c>
      <c r="B18" s="72" t="s">
        <v>49</v>
      </c>
      <c r="C18" s="72" t="s">
        <v>50</v>
      </c>
      <c r="D18" s="72" t="s">
        <v>51</v>
      </c>
      <c r="E18" s="162" t="s">
        <v>139</v>
      </c>
      <c r="F18" s="163" t="s">
        <v>140</v>
      </c>
      <c r="G18" s="79" t="s">
        <v>52</v>
      </c>
      <c r="H18" s="123">
        <v>292950</v>
      </c>
      <c r="I18" s="123">
        <v>180000</v>
      </c>
      <c r="J18" s="123">
        <v>180000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21" customFormat="1" ht="48" customHeight="1">
      <c r="A19" s="75" t="s">
        <v>67</v>
      </c>
      <c r="B19" s="74" t="s">
        <v>49</v>
      </c>
      <c r="C19" s="73" t="s">
        <v>50</v>
      </c>
      <c r="D19" s="73" t="s">
        <v>56</v>
      </c>
      <c r="E19" s="157"/>
      <c r="F19" s="158"/>
      <c r="G19" s="73"/>
      <c r="H19" s="121">
        <f aca="true" t="shared" si="1" ref="H19:J21">+H20</f>
        <v>653002</v>
      </c>
      <c r="I19" s="121">
        <f t="shared" si="1"/>
        <v>365000</v>
      </c>
      <c r="J19" s="121">
        <f t="shared" si="1"/>
        <v>365000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1" customFormat="1" ht="24" customHeight="1">
      <c r="A20" s="148" t="s">
        <v>104</v>
      </c>
      <c r="B20" s="76" t="s">
        <v>49</v>
      </c>
      <c r="C20" s="77" t="s">
        <v>50</v>
      </c>
      <c r="D20" s="77" t="s">
        <v>56</v>
      </c>
      <c r="E20" s="160" t="s">
        <v>141</v>
      </c>
      <c r="F20" s="161" t="s">
        <v>138</v>
      </c>
      <c r="G20" s="77"/>
      <c r="H20" s="122">
        <f t="shared" si="1"/>
        <v>653002</v>
      </c>
      <c r="I20" s="122">
        <f t="shared" si="1"/>
        <v>365000</v>
      </c>
      <c r="J20" s="122">
        <f t="shared" si="1"/>
        <v>365000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1" customFormat="1" ht="22.5" customHeight="1">
      <c r="A21" s="149" t="s">
        <v>105</v>
      </c>
      <c r="B21" s="78" t="s">
        <v>49</v>
      </c>
      <c r="C21" s="79" t="s">
        <v>50</v>
      </c>
      <c r="D21" s="79" t="s">
        <v>56</v>
      </c>
      <c r="E21" s="162" t="s">
        <v>142</v>
      </c>
      <c r="F21" s="163" t="s">
        <v>138</v>
      </c>
      <c r="G21" s="79"/>
      <c r="H21" s="123">
        <f t="shared" si="1"/>
        <v>653002</v>
      </c>
      <c r="I21" s="123">
        <f t="shared" si="1"/>
        <v>365000</v>
      </c>
      <c r="J21" s="123">
        <f t="shared" si="1"/>
        <v>365000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10" s="20" customFormat="1" ht="27.75" customHeight="1">
      <c r="A22" s="149" t="s">
        <v>98</v>
      </c>
      <c r="B22" s="78" t="s">
        <v>49</v>
      </c>
      <c r="C22" s="79" t="s">
        <v>50</v>
      </c>
      <c r="D22" s="79" t="s">
        <v>56</v>
      </c>
      <c r="E22" s="162" t="s">
        <v>142</v>
      </c>
      <c r="F22" s="163" t="s">
        <v>140</v>
      </c>
      <c r="G22" s="79"/>
      <c r="H22" s="123">
        <f>SUM(H23:H25)</f>
        <v>653002</v>
      </c>
      <c r="I22" s="123">
        <f>SUM(I23:I25)</f>
        <v>365000</v>
      </c>
      <c r="J22" s="123">
        <f>SUM(J23:J25)</f>
        <v>365000</v>
      </c>
    </row>
    <row r="23" spans="1:10" s="20" customFormat="1" ht="64.5" customHeight="1">
      <c r="A23" s="80" t="s">
        <v>57</v>
      </c>
      <c r="B23" s="72" t="s">
        <v>49</v>
      </c>
      <c r="C23" s="72" t="s">
        <v>50</v>
      </c>
      <c r="D23" s="72" t="s">
        <v>56</v>
      </c>
      <c r="E23" s="162" t="s">
        <v>142</v>
      </c>
      <c r="F23" s="163" t="s">
        <v>140</v>
      </c>
      <c r="G23" s="79" t="s">
        <v>52</v>
      </c>
      <c r="H23" s="123">
        <v>653002</v>
      </c>
      <c r="I23" s="123">
        <v>350000</v>
      </c>
      <c r="J23" s="123">
        <v>350000</v>
      </c>
    </row>
    <row r="24" spans="1:10" s="20" customFormat="1" ht="28.5" customHeight="1" hidden="1">
      <c r="A24" s="140" t="s">
        <v>143</v>
      </c>
      <c r="B24" s="72" t="s">
        <v>49</v>
      </c>
      <c r="C24" s="72" t="s">
        <v>50</v>
      </c>
      <c r="D24" s="72" t="s">
        <v>56</v>
      </c>
      <c r="E24" s="162" t="s">
        <v>142</v>
      </c>
      <c r="F24" s="163" t="s">
        <v>140</v>
      </c>
      <c r="G24" s="79" t="s">
        <v>59</v>
      </c>
      <c r="H24" s="123">
        <v>0</v>
      </c>
      <c r="I24" s="123">
        <v>15000</v>
      </c>
      <c r="J24" s="123">
        <v>15000</v>
      </c>
    </row>
    <row r="25" spans="1:10" s="20" customFormat="1" ht="33.75" customHeight="1" hidden="1">
      <c r="A25" s="81" t="s">
        <v>60</v>
      </c>
      <c r="B25" s="72" t="s">
        <v>49</v>
      </c>
      <c r="C25" s="72" t="s">
        <v>50</v>
      </c>
      <c r="D25" s="72" t="s">
        <v>56</v>
      </c>
      <c r="E25" s="162" t="s">
        <v>142</v>
      </c>
      <c r="F25" s="163" t="s">
        <v>140</v>
      </c>
      <c r="G25" s="79" t="s">
        <v>61</v>
      </c>
      <c r="H25" s="123">
        <v>0</v>
      </c>
      <c r="I25" s="123">
        <v>0</v>
      </c>
      <c r="J25" s="123">
        <v>0</v>
      </c>
    </row>
    <row r="26" spans="1:10" s="20" customFormat="1" ht="37.5" customHeight="1" hidden="1">
      <c r="A26" s="82" t="s">
        <v>68</v>
      </c>
      <c r="B26" s="74" t="s">
        <v>49</v>
      </c>
      <c r="C26" s="74" t="s">
        <v>50</v>
      </c>
      <c r="D26" s="74" t="s">
        <v>62</v>
      </c>
      <c r="E26" s="160"/>
      <c r="F26" s="161"/>
      <c r="G26" s="74"/>
      <c r="H26" s="124">
        <f>+H27</f>
        <v>0</v>
      </c>
      <c r="I26" s="124">
        <f>+I27</f>
        <v>0</v>
      </c>
      <c r="J26" s="124">
        <f>+J27</f>
        <v>0</v>
      </c>
    </row>
    <row r="27" spans="1:39" s="21" customFormat="1" ht="19.5" customHeight="1" hidden="1">
      <c r="A27" s="148" t="s">
        <v>106</v>
      </c>
      <c r="B27" s="76" t="s">
        <v>49</v>
      </c>
      <c r="C27" s="77" t="s">
        <v>50</v>
      </c>
      <c r="D27" s="77" t="s">
        <v>62</v>
      </c>
      <c r="E27" s="160" t="s">
        <v>146</v>
      </c>
      <c r="F27" s="161" t="s">
        <v>138</v>
      </c>
      <c r="G27" s="77"/>
      <c r="H27" s="122">
        <f>H28</f>
        <v>0</v>
      </c>
      <c r="I27" s="122">
        <f>I28</f>
        <v>0</v>
      </c>
      <c r="J27" s="122">
        <f>J28</f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21" customFormat="1" ht="19.5" customHeight="1" hidden="1">
      <c r="A28" s="149" t="s">
        <v>108</v>
      </c>
      <c r="B28" s="78" t="s">
        <v>49</v>
      </c>
      <c r="C28" s="79" t="s">
        <v>50</v>
      </c>
      <c r="D28" s="79" t="s">
        <v>62</v>
      </c>
      <c r="E28" s="162" t="s">
        <v>147</v>
      </c>
      <c r="F28" s="163" t="s">
        <v>138</v>
      </c>
      <c r="G28" s="79"/>
      <c r="H28" s="123">
        <f>+H29</f>
        <v>0</v>
      </c>
      <c r="I28" s="123">
        <f>+I29</f>
        <v>0</v>
      </c>
      <c r="J28" s="123">
        <f>+J29</f>
        <v>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10" s="20" customFormat="1" ht="37.5" customHeight="1" hidden="1">
      <c r="A29" s="150" t="s">
        <v>110</v>
      </c>
      <c r="B29" s="78" t="s">
        <v>49</v>
      </c>
      <c r="C29" s="79" t="s">
        <v>50</v>
      </c>
      <c r="D29" s="79" t="s">
        <v>62</v>
      </c>
      <c r="E29" s="162" t="s">
        <v>107</v>
      </c>
      <c r="F29" s="163" t="s">
        <v>109</v>
      </c>
      <c r="G29" s="79"/>
      <c r="H29" s="123">
        <f>SUM(H30:H31)</f>
        <v>0</v>
      </c>
      <c r="I29" s="123">
        <f>SUM(I30:I31)</f>
        <v>0</v>
      </c>
      <c r="J29" s="123">
        <f>SUM(J30:J31)</f>
        <v>0</v>
      </c>
    </row>
    <row r="30" spans="1:14" s="20" customFormat="1" ht="27.75" customHeight="1" hidden="1">
      <c r="A30" s="80" t="s">
        <v>63</v>
      </c>
      <c r="B30" s="72" t="s">
        <v>49</v>
      </c>
      <c r="C30" s="72" t="s">
        <v>50</v>
      </c>
      <c r="D30" s="72" t="s">
        <v>62</v>
      </c>
      <c r="E30" s="162" t="s">
        <v>107</v>
      </c>
      <c r="F30" s="163" t="s">
        <v>109</v>
      </c>
      <c r="G30" s="79" t="s">
        <v>64</v>
      </c>
      <c r="H30" s="123"/>
      <c r="I30" s="123"/>
      <c r="J30" s="123"/>
      <c r="K30" s="102"/>
      <c r="L30" s="102"/>
      <c r="M30" s="102"/>
      <c r="N30" s="102"/>
    </row>
    <row r="31" spans="1:10" s="20" customFormat="1" ht="19.5" customHeight="1" hidden="1">
      <c r="A31" s="81"/>
      <c r="B31" s="72"/>
      <c r="C31" s="72"/>
      <c r="D31" s="72"/>
      <c r="E31" s="162"/>
      <c r="F31" s="163"/>
      <c r="G31" s="79" t="s">
        <v>133</v>
      </c>
      <c r="H31" s="123"/>
      <c r="I31" s="123"/>
      <c r="J31" s="123"/>
    </row>
    <row r="32" spans="1:10" s="16" customFormat="1" ht="18.75" customHeight="1" hidden="1">
      <c r="A32" s="75" t="s">
        <v>65</v>
      </c>
      <c r="B32" s="74" t="s">
        <v>49</v>
      </c>
      <c r="C32" s="73" t="s">
        <v>50</v>
      </c>
      <c r="D32" s="73" t="s">
        <v>66</v>
      </c>
      <c r="E32" s="157"/>
      <c r="F32" s="158"/>
      <c r="G32" s="83"/>
      <c r="H32" s="121">
        <f aca="true" t="shared" si="2" ref="H32:J33">H33</f>
        <v>0</v>
      </c>
      <c r="I32" s="121">
        <f t="shared" si="2"/>
        <v>0</v>
      </c>
      <c r="J32" s="121">
        <f t="shared" si="2"/>
        <v>0</v>
      </c>
    </row>
    <row r="33" spans="1:10" s="16" customFormat="1" ht="18.75" customHeight="1" hidden="1">
      <c r="A33" s="151" t="s">
        <v>113</v>
      </c>
      <c r="B33" s="76" t="s">
        <v>49</v>
      </c>
      <c r="C33" s="73" t="s">
        <v>50</v>
      </c>
      <c r="D33" s="73" t="s">
        <v>66</v>
      </c>
      <c r="E33" s="157" t="s">
        <v>148</v>
      </c>
      <c r="F33" s="158" t="s">
        <v>138</v>
      </c>
      <c r="G33" s="73"/>
      <c r="H33" s="121">
        <f t="shared" si="2"/>
        <v>0</v>
      </c>
      <c r="I33" s="121">
        <f t="shared" si="2"/>
        <v>0</v>
      </c>
      <c r="J33" s="121">
        <f t="shared" si="2"/>
        <v>0</v>
      </c>
    </row>
    <row r="34" spans="1:39" s="21" customFormat="1" ht="19.5" customHeight="1" hidden="1">
      <c r="A34" s="149" t="s">
        <v>116</v>
      </c>
      <c r="B34" s="78" t="s">
        <v>49</v>
      </c>
      <c r="C34" s="79" t="s">
        <v>50</v>
      </c>
      <c r="D34" s="79" t="s">
        <v>66</v>
      </c>
      <c r="E34" s="162" t="s">
        <v>149</v>
      </c>
      <c r="F34" s="163" t="s">
        <v>138</v>
      </c>
      <c r="G34" s="79"/>
      <c r="H34" s="123">
        <f aca="true" t="shared" si="3" ref="H34:J35">+H35</f>
        <v>0</v>
      </c>
      <c r="I34" s="123">
        <f t="shared" si="3"/>
        <v>0</v>
      </c>
      <c r="J34" s="123">
        <f t="shared" si="3"/>
        <v>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s="21" customFormat="1" ht="19.5" customHeight="1" hidden="1">
      <c r="A35" s="149" t="s">
        <v>117</v>
      </c>
      <c r="B35" s="78" t="s">
        <v>49</v>
      </c>
      <c r="C35" s="79" t="s">
        <v>50</v>
      </c>
      <c r="D35" s="79" t="s">
        <v>66</v>
      </c>
      <c r="E35" s="162" t="s">
        <v>149</v>
      </c>
      <c r="F35" s="163" t="s">
        <v>150</v>
      </c>
      <c r="G35" s="79"/>
      <c r="H35" s="123">
        <f t="shared" si="3"/>
        <v>0</v>
      </c>
      <c r="I35" s="123">
        <f t="shared" si="3"/>
        <v>0</v>
      </c>
      <c r="J35" s="123">
        <f t="shared" si="3"/>
        <v>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10" s="16" customFormat="1" ht="38.25" customHeight="1" hidden="1">
      <c r="A36" s="140" t="s">
        <v>143</v>
      </c>
      <c r="B36" s="72" t="s">
        <v>49</v>
      </c>
      <c r="C36" s="72" t="s">
        <v>50</v>
      </c>
      <c r="D36" s="72" t="s">
        <v>66</v>
      </c>
      <c r="E36" s="162" t="s">
        <v>149</v>
      </c>
      <c r="F36" s="163" t="s">
        <v>150</v>
      </c>
      <c r="G36" s="72" t="s">
        <v>59</v>
      </c>
      <c r="H36" s="125"/>
      <c r="I36" s="125"/>
      <c r="J36" s="125"/>
    </row>
    <row r="37" spans="1:10" s="14" customFormat="1" ht="39.75" customHeight="1">
      <c r="A37" s="82" t="s">
        <v>118</v>
      </c>
      <c r="B37" s="74" t="s">
        <v>49</v>
      </c>
      <c r="C37" s="74" t="s">
        <v>50</v>
      </c>
      <c r="D37" s="84">
        <v>11</v>
      </c>
      <c r="E37" s="157"/>
      <c r="F37" s="158"/>
      <c r="G37" s="72"/>
      <c r="H37" s="121">
        <f aca="true" t="shared" si="4" ref="H37:J40">H38</f>
        <v>1000</v>
      </c>
      <c r="I37" s="121">
        <f t="shared" si="4"/>
        <v>1000</v>
      </c>
      <c r="J37" s="121">
        <f t="shared" si="4"/>
        <v>1000</v>
      </c>
    </row>
    <row r="38" spans="1:10" s="14" customFormat="1" ht="29.25" customHeight="1">
      <c r="A38" s="80" t="s">
        <v>69</v>
      </c>
      <c r="B38" s="76" t="s">
        <v>49</v>
      </c>
      <c r="C38" s="72" t="s">
        <v>50</v>
      </c>
      <c r="D38" s="85">
        <v>11</v>
      </c>
      <c r="E38" s="164" t="s">
        <v>258</v>
      </c>
      <c r="F38" s="165" t="s">
        <v>138</v>
      </c>
      <c r="G38" s="72"/>
      <c r="H38" s="126">
        <f t="shared" si="4"/>
        <v>1000</v>
      </c>
      <c r="I38" s="126">
        <f t="shared" si="4"/>
        <v>1000</v>
      </c>
      <c r="J38" s="126">
        <f t="shared" si="4"/>
        <v>1000</v>
      </c>
    </row>
    <row r="39" spans="1:10" s="14" customFormat="1" ht="24.75" customHeight="1">
      <c r="A39" s="80" t="s">
        <v>70</v>
      </c>
      <c r="B39" s="78" t="s">
        <v>49</v>
      </c>
      <c r="C39" s="72" t="s">
        <v>50</v>
      </c>
      <c r="D39" s="85">
        <v>11</v>
      </c>
      <c r="E39" s="164" t="s">
        <v>259</v>
      </c>
      <c r="F39" s="163" t="s">
        <v>138</v>
      </c>
      <c r="G39" s="72"/>
      <c r="H39" s="126">
        <f t="shared" si="4"/>
        <v>1000</v>
      </c>
      <c r="I39" s="126">
        <f t="shared" si="4"/>
        <v>1000</v>
      </c>
      <c r="J39" s="126">
        <f t="shared" si="4"/>
        <v>1000</v>
      </c>
    </row>
    <row r="40" spans="1:10" s="14" customFormat="1" ht="31.5" customHeight="1">
      <c r="A40" s="81" t="s">
        <v>119</v>
      </c>
      <c r="B40" s="78" t="s">
        <v>49</v>
      </c>
      <c r="C40" s="72" t="s">
        <v>50</v>
      </c>
      <c r="D40" s="85">
        <v>11</v>
      </c>
      <c r="E40" s="164" t="s">
        <v>259</v>
      </c>
      <c r="F40" s="166" t="s">
        <v>260</v>
      </c>
      <c r="G40" s="72"/>
      <c r="H40" s="126">
        <f t="shared" si="4"/>
        <v>1000</v>
      </c>
      <c r="I40" s="126">
        <f t="shared" si="4"/>
        <v>1000</v>
      </c>
      <c r="J40" s="126">
        <f t="shared" si="4"/>
        <v>1000</v>
      </c>
    </row>
    <row r="41" spans="1:10" s="14" customFormat="1" ht="29.25" customHeight="1">
      <c r="A41" s="81" t="s">
        <v>60</v>
      </c>
      <c r="B41" s="72" t="s">
        <v>49</v>
      </c>
      <c r="C41" s="72" t="s">
        <v>50</v>
      </c>
      <c r="D41" s="85">
        <v>11</v>
      </c>
      <c r="E41" s="164" t="s">
        <v>259</v>
      </c>
      <c r="F41" s="166" t="s">
        <v>260</v>
      </c>
      <c r="G41" s="72" t="s">
        <v>61</v>
      </c>
      <c r="H41" s="127">
        <v>1000</v>
      </c>
      <c r="I41" s="127">
        <v>1000</v>
      </c>
      <c r="J41" s="127">
        <v>1000</v>
      </c>
    </row>
    <row r="42" spans="1:10" s="14" customFormat="1" ht="32.25" customHeight="1">
      <c r="A42" s="75" t="s">
        <v>71</v>
      </c>
      <c r="B42" s="74" t="s">
        <v>49</v>
      </c>
      <c r="C42" s="73" t="s">
        <v>50</v>
      </c>
      <c r="D42" s="73" t="s">
        <v>72</v>
      </c>
      <c r="E42" s="167"/>
      <c r="F42" s="156"/>
      <c r="G42" s="73"/>
      <c r="H42" s="121">
        <f>H43+H47+H53+H59+H63</f>
        <v>548114.5</v>
      </c>
      <c r="I42" s="121">
        <f>I43+I47+I53+I59+I63</f>
        <v>75400</v>
      </c>
      <c r="J42" s="121">
        <f>J43+J47+J53+J59+J63</f>
        <v>75400</v>
      </c>
    </row>
    <row r="43" spans="1:10" s="22" customFormat="1" ht="18.75" customHeight="1" hidden="1">
      <c r="A43" s="82"/>
      <c r="B43" s="76"/>
      <c r="C43" s="74"/>
      <c r="D43" s="74"/>
      <c r="E43" s="168"/>
      <c r="F43" s="158"/>
      <c r="G43" s="74"/>
      <c r="H43" s="121"/>
      <c r="I43" s="121"/>
      <c r="J43" s="121"/>
    </row>
    <row r="44" spans="1:10" s="22" customFormat="1" ht="18.75" customHeight="1" hidden="1">
      <c r="A44" s="80"/>
      <c r="B44" s="78"/>
      <c r="C44" s="72"/>
      <c r="D44" s="72"/>
      <c r="E44" s="164"/>
      <c r="F44" s="163"/>
      <c r="G44" s="72"/>
      <c r="H44" s="126"/>
      <c r="I44" s="126"/>
      <c r="J44" s="126"/>
    </row>
    <row r="45" spans="1:10" s="14" customFormat="1" ht="18.75" customHeight="1" hidden="1">
      <c r="A45" s="86"/>
      <c r="B45" s="78"/>
      <c r="C45" s="72"/>
      <c r="D45" s="72"/>
      <c r="E45" s="164"/>
      <c r="F45" s="166"/>
      <c r="G45" s="72"/>
      <c r="H45" s="126"/>
      <c r="I45" s="126"/>
      <c r="J45" s="126"/>
    </row>
    <row r="46" spans="1:10" s="14" customFormat="1" ht="18.75" customHeight="1" hidden="1">
      <c r="A46" s="81"/>
      <c r="B46" s="72"/>
      <c r="C46" s="72"/>
      <c r="D46" s="72"/>
      <c r="E46" s="164"/>
      <c r="F46" s="166"/>
      <c r="G46" s="72"/>
      <c r="H46" s="127"/>
      <c r="I46" s="127"/>
      <c r="J46" s="127"/>
    </row>
    <row r="47" spans="1:10" s="22" customFormat="1" ht="58.5" customHeight="1">
      <c r="A47" s="82" t="s">
        <v>261</v>
      </c>
      <c r="B47" s="76" t="s">
        <v>49</v>
      </c>
      <c r="C47" s="74" t="s">
        <v>50</v>
      </c>
      <c r="D47" s="74" t="s">
        <v>72</v>
      </c>
      <c r="E47" s="168" t="s">
        <v>156</v>
      </c>
      <c r="F47" s="158" t="s">
        <v>138</v>
      </c>
      <c r="G47" s="74"/>
      <c r="H47" s="121">
        <f>+H48</f>
        <v>155693</v>
      </c>
      <c r="I47" s="121">
        <f>+I48</f>
        <v>35400</v>
      </c>
      <c r="J47" s="121">
        <f>+J48</f>
        <v>35400</v>
      </c>
    </row>
    <row r="48" spans="1:10" s="22" customFormat="1" ht="57" customHeight="1">
      <c r="A48" s="80" t="s">
        <v>262</v>
      </c>
      <c r="B48" s="78" t="s">
        <v>49</v>
      </c>
      <c r="C48" s="72" t="s">
        <v>50</v>
      </c>
      <c r="D48" s="72" t="s">
        <v>72</v>
      </c>
      <c r="E48" s="164" t="s">
        <v>157</v>
      </c>
      <c r="F48" s="165" t="s">
        <v>138</v>
      </c>
      <c r="G48" s="72"/>
      <c r="H48" s="126">
        <f>+H50</f>
        <v>155693</v>
      </c>
      <c r="I48" s="126">
        <f>+I50</f>
        <v>35400</v>
      </c>
      <c r="J48" s="126">
        <f>+J50</f>
        <v>35400</v>
      </c>
    </row>
    <row r="49" spans="1:10" s="22" customFormat="1" ht="65.25" customHeight="1">
      <c r="A49" s="142" t="s">
        <v>212</v>
      </c>
      <c r="B49" s="78" t="s">
        <v>49</v>
      </c>
      <c r="C49" s="72" t="s">
        <v>50</v>
      </c>
      <c r="D49" s="72" t="s">
        <v>72</v>
      </c>
      <c r="E49" s="164" t="s">
        <v>185</v>
      </c>
      <c r="F49" s="165" t="s">
        <v>138</v>
      </c>
      <c r="G49" s="72"/>
      <c r="H49" s="126">
        <f>H50</f>
        <v>155693</v>
      </c>
      <c r="I49" s="126">
        <f>I50</f>
        <v>35400</v>
      </c>
      <c r="J49" s="126">
        <f>J50</f>
        <v>35400</v>
      </c>
    </row>
    <row r="50" spans="1:250" s="20" customFormat="1" ht="33.75" customHeight="1">
      <c r="A50" s="134" t="s">
        <v>101</v>
      </c>
      <c r="B50" s="78" t="s">
        <v>49</v>
      </c>
      <c r="C50" s="79" t="s">
        <v>50</v>
      </c>
      <c r="D50" s="79" t="s">
        <v>72</v>
      </c>
      <c r="E50" s="187" t="s">
        <v>185</v>
      </c>
      <c r="F50" s="186" t="s">
        <v>186</v>
      </c>
      <c r="G50" s="188"/>
      <c r="H50" s="185">
        <f>H52</f>
        <v>155693</v>
      </c>
      <c r="I50" s="185">
        <f>I52</f>
        <v>35400</v>
      </c>
      <c r="J50" s="185">
        <f>J52</f>
        <v>35400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</row>
    <row r="51" spans="1:250" s="20" customFormat="1" ht="9.75" customHeight="1" hidden="1">
      <c r="A51" s="103" t="s">
        <v>57</v>
      </c>
      <c r="B51" s="104" t="s">
        <v>49</v>
      </c>
      <c r="C51" s="105" t="s">
        <v>50</v>
      </c>
      <c r="D51" s="105" t="s">
        <v>72</v>
      </c>
      <c r="E51" s="189" t="s">
        <v>221</v>
      </c>
      <c r="F51" s="190" t="s">
        <v>186</v>
      </c>
      <c r="G51" s="152" t="s">
        <v>52</v>
      </c>
      <c r="H51" s="191"/>
      <c r="I51" s="191"/>
      <c r="J51" s="19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</row>
    <row r="52" spans="1:250" s="20" customFormat="1" ht="33" customHeight="1">
      <c r="A52" s="140" t="s">
        <v>143</v>
      </c>
      <c r="B52" s="72" t="s">
        <v>49</v>
      </c>
      <c r="C52" s="138" t="s">
        <v>50</v>
      </c>
      <c r="D52" s="138" t="s">
        <v>72</v>
      </c>
      <c r="E52" s="187" t="s">
        <v>185</v>
      </c>
      <c r="F52" s="186" t="s">
        <v>186</v>
      </c>
      <c r="G52" s="138" t="s">
        <v>59</v>
      </c>
      <c r="H52" s="139">
        <v>155693</v>
      </c>
      <c r="I52" s="139">
        <v>35400</v>
      </c>
      <c r="J52" s="139">
        <v>35400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</row>
    <row r="53" spans="1:10" s="22" customFormat="1" ht="36" customHeight="1">
      <c r="A53" s="82" t="s">
        <v>111</v>
      </c>
      <c r="B53" s="76" t="s">
        <v>49</v>
      </c>
      <c r="C53" s="73" t="s">
        <v>50</v>
      </c>
      <c r="D53" s="146">
        <v>13</v>
      </c>
      <c r="E53" s="167" t="s">
        <v>151</v>
      </c>
      <c r="F53" s="158" t="s">
        <v>138</v>
      </c>
      <c r="G53" s="73"/>
      <c r="H53" s="121">
        <f>+H54</f>
        <v>363106.5</v>
      </c>
      <c r="I53" s="121">
        <f>+I54</f>
        <v>30000</v>
      </c>
      <c r="J53" s="121">
        <f>+J54</f>
        <v>30000</v>
      </c>
    </row>
    <row r="54" spans="1:10" s="14" customFormat="1" ht="23.25" customHeight="1">
      <c r="A54" s="80" t="s">
        <v>257</v>
      </c>
      <c r="B54" s="78" t="s">
        <v>49</v>
      </c>
      <c r="C54" s="138" t="s">
        <v>50</v>
      </c>
      <c r="D54" s="193">
        <v>13</v>
      </c>
      <c r="E54" s="192" t="s">
        <v>152</v>
      </c>
      <c r="F54" s="182" t="s">
        <v>138</v>
      </c>
      <c r="G54" s="138"/>
      <c r="H54" s="194">
        <f>H55</f>
        <v>363106.5</v>
      </c>
      <c r="I54" s="194">
        <f>I55</f>
        <v>30000</v>
      </c>
      <c r="J54" s="194">
        <f>J55</f>
        <v>30000</v>
      </c>
    </row>
    <row r="55" spans="1:10" s="14" customFormat="1" ht="23.25" customHeight="1">
      <c r="A55" s="81" t="s">
        <v>112</v>
      </c>
      <c r="B55" s="78" t="s">
        <v>49</v>
      </c>
      <c r="C55" s="138" t="s">
        <v>50</v>
      </c>
      <c r="D55" s="193">
        <v>13</v>
      </c>
      <c r="E55" s="192" t="s">
        <v>152</v>
      </c>
      <c r="F55" s="182" t="s">
        <v>153</v>
      </c>
      <c r="G55" s="138"/>
      <c r="H55" s="194">
        <f>H56+H58+H57</f>
        <v>363106.5</v>
      </c>
      <c r="I55" s="194">
        <f>I56+I58+I57</f>
        <v>30000</v>
      </c>
      <c r="J55" s="194">
        <f>J56+J58+J57</f>
        <v>30000</v>
      </c>
    </row>
    <row r="56" spans="1:10" s="14" customFormat="1" ht="27" customHeight="1">
      <c r="A56" s="140" t="s">
        <v>143</v>
      </c>
      <c r="B56" s="72" t="s">
        <v>49</v>
      </c>
      <c r="C56" s="138" t="s">
        <v>50</v>
      </c>
      <c r="D56" s="193">
        <v>13</v>
      </c>
      <c r="E56" s="192" t="s">
        <v>152</v>
      </c>
      <c r="F56" s="182" t="s">
        <v>153</v>
      </c>
      <c r="G56" s="138" t="s">
        <v>59</v>
      </c>
      <c r="H56" s="139">
        <v>256500</v>
      </c>
      <c r="I56" s="139">
        <v>10000</v>
      </c>
      <c r="J56" s="139">
        <v>10000</v>
      </c>
    </row>
    <row r="57" spans="1:10" s="14" customFormat="1" ht="25.5" customHeight="1" hidden="1">
      <c r="A57" s="140" t="s">
        <v>90</v>
      </c>
      <c r="B57" s="72"/>
      <c r="C57" s="138" t="s">
        <v>50</v>
      </c>
      <c r="D57" s="193">
        <v>13</v>
      </c>
      <c r="E57" s="192" t="s">
        <v>152</v>
      </c>
      <c r="F57" s="182" t="s">
        <v>153</v>
      </c>
      <c r="G57" s="72" t="s">
        <v>91</v>
      </c>
      <c r="H57" s="139">
        <v>0</v>
      </c>
      <c r="I57" s="139">
        <v>0</v>
      </c>
      <c r="J57" s="139">
        <v>0</v>
      </c>
    </row>
    <row r="58" spans="1:10" s="14" customFormat="1" ht="30.75" customHeight="1">
      <c r="A58" s="81" t="s">
        <v>60</v>
      </c>
      <c r="B58" s="72" t="s">
        <v>49</v>
      </c>
      <c r="C58" s="138" t="s">
        <v>50</v>
      </c>
      <c r="D58" s="193">
        <v>13</v>
      </c>
      <c r="E58" s="196" t="s">
        <v>256</v>
      </c>
      <c r="F58" s="197" t="s">
        <v>153</v>
      </c>
      <c r="G58" s="138" t="s">
        <v>61</v>
      </c>
      <c r="H58" s="139">
        <v>106606.5</v>
      </c>
      <c r="I58" s="139">
        <v>20000</v>
      </c>
      <c r="J58" s="139">
        <v>20000</v>
      </c>
    </row>
    <row r="59" spans="1:10" s="14" customFormat="1" ht="21.75" customHeight="1">
      <c r="A59" s="151" t="s">
        <v>113</v>
      </c>
      <c r="B59" s="76" t="s">
        <v>49</v>
      </c>
      <c r="C59" s="73" t="s">
        <v>50</v>
      </c>
      <c r="D59" s="73" t="s">
        <v>72</v>
      </c>
      <c r="E59" s="157" t="s">
        <v>148</v>
      </c>
      <c r="F59" s="158" t="s">
        <v>138</v>
      </c>
      <c r="G59" s="73"/>
      <c r="H59" s="121">
        <f aca="true" t="shared" si="5" ref="H59:J60">+H60</f>
        <v>20000</v>
      </c>
      <c r="I59" s="121">
        <f t="shared" si="5"/>
        <v>10000</v>
      </c>
      <c r="J59" s="121">
        <f t="shared" si="5"/>
        <v>10000</v>
      </c>
    </row>
    <row r="60" spans="1:10" s="14" customFormat="1" ht="21.75" customHeight="1">
      <c r="A60" s="86" t="s">
        <v>114</v>
      </c>
      <c r="B60" s="78" t="s">
        <v>49</v>
      </c>
      <c r="C60" s="83" t="s">
        <v>50</v>
      </c>
      <c r="D60" s="83" t="s">
        <v>72</v>
      </c>
      <c r="E60" s="170" t="s">
        <v>154</v>
      </c>
      <c r="F60" s="165" t="s">
        <v>138</v>
      </c>
      <c r="G60" s="83"/>
      <c r="H60" s="126">
        <f t="shared" si="5"/>
        <v>20000</v>
      </c>
      <c r="I60" s="126">
        <f t="shared" si="5"/>
        <v>10000</v>
      </c>
      <c r="J60" s="126">
        <f t="shared" si="5"/>
        <v>10000</v>
      </c>
    </row>
    <row r="61" spans="1:256" s="23" customFormat="1" ht="21.75" customHeight="1">
      <c r="A61" s="81" t="s">
        <v>129</v>
      </c>
      <c r="B61" s="95" t="s">
        <v>49</v>
      </c>
      <c r="C61" s="6" t="s">
        <v>50</v>
      </c>
      <c r="D61" s="6">
        <v>13</v>
      </c>
      <c r="E61" s="171" t="s">
        <v>154</v>
      </c>
      <c r="F61" s="172" t="s">
        <v>155</v>
      </c>
      <c r="G61" s="6"/>
      <c r="H61" s="128">
        <f>SUM(H62:H62)</f>
        <v>20000</v>
      </c>
      <c r="I61" s="128">
        <f>SUM(I62:I62)</f>
        <v>10000</v>
      </c>
      <c r="J61" s="128">
        <f>SUM(J62:J62)</f>
        <v>10000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23" customFormat="1" ht="28.5" customHeight="1">
      <c r="A62" s="140" t="s">
        <v>143</v>
      </c>
      <c r="B62" s="6" t="s">
        <v>49</v>
      </c>
      <c r="C62" s="6" t="s">
        <v>50</v>
      </c>
      <c r="D62" s="6">
        <v>13</v>
      </c>
      <c r="E62" s="171" t="s">
        <v>154</v>
      </c>
      <c r="F62" s="172" t="s">
        <v>155</v>
      </c>
      <c r="G62" s="6" t="s">
        <v>59</v>
      </c>
      <c r="H62" s="128">
        <v>20000</v>
      </c>
      <c r="I62" s="128">
        <v>10000</v>
      </c>
      <c r="J62" s="128">
        <v>10000</v>
      </c>
      <c r="K62" s="25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23" customFormat="1" ht="37.5" customHeight="1">
      <c r="A63" s="148" t="s">
        <v>105</v>
      </c>
      <c r="B63" s="97" t="s">
        <v>49</v>
      </c>
      <c r="C63" s="97" t="s">
        <v>50</v>
      </c>
      <c r="D63" s="97" t="s">
        <v>72</v>
      </c>
      <c r="E63" s="227" t="s">
        <v>142</v>
      </c>
      <c r="F63" s="228" t="s">
        <v>138</v>
      </c>
      <c r="G63" s="97"/>
      <c r="H63" s="207">
        <f>H64+H67</f>
        <v>9315</v>
      </c>
      <c r="I63" s="128">
        <f>I64+I67</f>
        <v>0</v>
      </c>
      <c r="J63" s="128">
        <f>J64+J67</f>
        <v>0</v>
      </c>
      <c r="K63" s="25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23" customFormat="1" ht="34.5" customHeight="1" hidden="1">
      <c r="A64" s="134" t="s">
        <v>145</v>
      </c>
      <c r="B64" s="6" t="s">
        <v>49</v>
      </c>
      <c r="C64" s="6" t="s">
        <v>50</v>
      </c>
      <c r="D64" s="6" t="s">
        <v>72</v>
      </c>
      <c r="E64" s="171" t="s">
        <v>142</v>
      </c>
      <c r="F64" s="172" t="s">
        <v>144</v>
      </c>
      <c r="G64" s="6"/>
      <c r="H64" s="128">
        <f>H65+H66</f>
        <v>0</v>
      </c>
      <c r="I64" s="128">
        <f>I65+I66</f>
        <v>0</v>
      </c>
      <c r="J64" s="128">
        <f>J65+J66</f>
        <v>0</v>
      </c>
      <c r="K64" s="25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23" customFormat="1" ht="36.75" customHeight="1" hidden="1">
      <c r="A65" s="80" t="s">
        <v>57</v>
      </c>
      <c r="B65" s="6" t="s">
        <v>49</v>
      </c>
      <c r="C65" s="6" t="s">
        <v>50</v>
      </c>
      <c r="D65" s="6" t="s">
        <v>72</v>
      </c>
      <c r="E65" s="171" t="s">
        <v>142</v>
      </c>
      <c r="F65" s="172" t="s">
        <v>144</v>
      </c>
      <c r="G65" s="6"/>
      <c r="H65" s="128"/>
      <c r="I65" s="128"/>
      <c r="J65" s="128"/>
      <c r="K65" s="25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s="23" customFormat="1" ht="45.75" customHeight="1" hidden="1">
      <c r="A66" s="140" t="s">
        <v>143</v>
      </c>
      <c r="B66" s="6" t="s">
        <v>49</v>
      </c>
      <c r="C66" s="6" t="s">
        <v>50</v>
      </c>
      <c r="D66" s="6" t="s">
        <v>72</v>
      </c>
      <c r="E66" s="171" t="s">
        <v>142</v>
      </c>
      <c r="F66" s="172" t="s">
        <v>144</v>
      </c>
      <c r="G66" s="6" t="s">
        <v>59</v>
      </c>
      <c r="H66" s="128">
        <v>0</v>
      </c>
      <c r="I66" s="128">
        <v>0</v>
      </c>
      <c r="J66" s="128">
        <v>0</v>
      </c>
      <c r="K66" s="25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23" customFormat="1" ht="42" customHeight="1">
      <c r="A67" s="140" t="s">
        <v>269</v>
      </c>
      <c r="B67" s="6"/>
      <c r="C67" s="6" t="s">
        <v>50</v>
      </c>
      <c r="D67" s="6" t="s">
        <v>72</v>
      </c>
      <c r="E67" s="171" t="s">
        <v>142</v>
      </c>
      <c r="F67" s="172" t="s">
        <v>270</v>
      </c>
      <c r="G67" s="6"/>
      <c r="H67" s="128">
        <f>H68</f>
        <v>9315</v>
      </c>
      <c r="I67" s="128">
        <f>I68</f>
        <v>0</v>
      </c>
      <c r="J67" s="128">
        <f>J68</f>
        <v>0</v>
      </c>
      <c r="K67" s="25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23" customFormat="1" ht="33" customHeight="1">
      <c r="A68" s="140" t="s">
        <v>63</v>
      </c>
      <c r="B68" s="6"/>
      <c r="C68" s="6" t="s">
        <v>50</v>
      </c>
      <c r="D68" s="6" t="s">
        <v>72</v>
      </c>
      <c r="E68" s="171" t="s">
        <v>142</v>
      </c>
      <c r="F68" s="172" t="s">
        <v>270</v>
      </c>
      <c r="G68" s="6" t="s">
        <v>64</v>
      </c>
      <c r="H68" s="128">
        <v>9315</v>
      </c>
      <c r="I68" s="128">
        <v>0</v>
      </c>
      <c r="J68" s="128">
        <v>0</v>
      </c>
      <c r="K68" s="25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10" s="14" customFormat="1" ht="26.25" customHeight="1">
      <c r="A69" s="87" t="s">
        <v>73</v>
      </c>
      <c r="B69" s="100" t="s">
        <v>49</v>
      </c>
      <c r="C69" s="88" t="s">
        <v>51</v>
      </c>
      <c r="D69" s="88"/>
      <c r="E69" s="173"/>
      <c r="F69" s="174"/>
      <c r="G69" s="88"/>
      <c r="H69" s="121">
        <f>+H70</f>
        <v>92470</v>
      </c>
      <c r="I69" s="121">
        <f>+I70</f>
        <v>80965</v>
      </c>
      <c r="J69" s="121">
        <f>+J70</f>
        <v>82908</v>
      </c>
    </row>
    <row r="70" spans="1:10" s="14" customFormat="1" ht="24" customHeight="1">
      <c r="A70" s="87" t="s">
        <v>74</v>
      </c>
      <c r="B70" s="74" t="s">
        <v>49</v>
      </c>
      <c r="C70" s="88" t="s">
        <v>51</v>
      </c>
      <c r="D70" s="88" t="s">
        <v>75</v>
      </c>
      <c r="E70" s="167"/>
      <c r="F70" s="156"/>
      <c r="G70" s="88"/>
      <c r="H70" s="121">
        <f aca="true" t="shared" si="6" ref="H70:J72">H71</f>
        <v>92470</v>
      </c>
      <c r="I70" s="121">
        <f t="shared" si="6"/>
        <v>80965</v>
      </c>
      <c r="J70" s="121">
        <f t="shared" si="6"/>
        <v>82908</v>
      </c>
    </row>
    <row r="71" spans="1:10" s="22" customFormat="1" ht="26.25" customHeight="1">
      <c r="A71" s="151" t="s">
        <v>113</v>
      </c>
      <c r="B71" s="76" t="s">
        <v>49</v>
      </c>
      <c r="C71" s="73" t="s">
        <v>51</v>
      </c>
      <c r="D71" s="73" t="s">
        <v>75</v>
      </c>
      <c r="E71" s="157" t="s">
        <v>148</v>
      </c>
      <c r="F71" s="158" t="s">
        <v>138</v>
      </c>
      <c r="G71" s="73"/>
      <c r="H71" s="121">
        <f t="shared" si="6"/>
        <v>92470</v>
      </c>
      <c r="I71" s="121">
        <f t="shared" si="6"/>
        <v>80965</v>
      </c>
      <c r="J71" s="121">
        <f t="shared" si="6"/>
        <v>82908</v>
      </c>
    </row>
    <row r="72" spans="1:10" s="14" customFormat="1" ht="25.5" customHeight="1">
      <c r="A72" s="86" t="s">
        <v>114</v>
      </c>
      <c r="B72" s="78" t="s">
        <v>49</v>
      </c>
      <c r="C72" s="83" t="s">
        <v>51</v>
      </c>
      <c r="D72" s="83" t="s">
        <v>75</v>
      </c>
      <c r="E72" s="170" t="s">
        <v>154</v>
      </c>
      <c r="F72" s="165" t="s">
        <v>138</v>
      </c>
      <c r="G72" s="83"/>
      <c r="H72" s="126">
        <f t="shared" si="6"/>
        <v>92470</v>
      </c>
      <c r="I72" s="126">
        <f t="shared" si="6"/>
        <v>80965</v>
      </c>
      <c r="J72" s="126">
        <f t="shared" si="6"/>
        <v>82908</v>
      </c>
    </row>
    <row r="73" spans="1:10" s="14" customFormat="1" ht="44.25" customHeight="1">
      <c r="A73" s="86" t="s">
        <v>115</v>
      </c>
      <c r="B73" s="78" t="s">
        <v>49</v>
      </c>
      <c r="C73" s="89" t="s">
        <v>51</v>
      </c>
      <c r="D73" s="89" t="s">
        <v>75</v>
      </c>
      <c r="E73" s="170" t="s">
        <v>154</v>
      </c>
      <c r="F73" s="165" t="s">
        <v>158</v>
      </c>
      <c r="G73" s="89"/>
      <c r="H73" s="126">
        <f>SUM(H74:H75)</f>
        <v>92470</v>
      </c>
      <c r="I73" s="126">
        <f>SUM(I74:I75)</f>
        <v>80965</v>
      </c>
      <c r="J73" s="126">
        <f>SUM(J74:J75)</f>
        <v>82908</v>
      </c>
    </row>
    <row r="74" spans="1:10" s="14" customFormat="1" ht="61.5" customHeight="1" hidden="1">
      <c r="A74" s="80" t="s">
        <v>57</v>
      </c>
      <c r="B74" s="72" t="s">
        <v>49</v>
      </c>
      <c r="C74" s="72" t="s">
        <v>51</v>
      </c>
      <c r="D74" s="72" t="s">
        <v>75</v>
      </c>
      <c r="E74" s="170" t="s">
        <v>154</v>
      </c>
      <c r="F74" s="172" t="s">
        <v>158</v>
      </c>
      <c r="G74" s="72" t="s">
        <v>52</v>
      </c>
      <c r="H74" s="127">
        <v>0</v>
      </c>
      <c r="I74" s="127">
        <v>0</v>
      </c>
      <c r="J74" s="127">
        <v>0</v>
      </c>
    </row>
    <row r="75" spans="1:10" s="14" customFormat="1" ht="59.25" customHeight="1">
      <c r="A75" s="80" t="s">
        <v>57</v>
      </c>
      <c r="B75" s="72" t="s">
        <v>49</v>
      </c>
      <c r="C75" s="72" t="s">
        <v>51</v>
      </c>
      <c r="D75" s="72" t="s">
        <v>75</v>
      </c>
      <c r="E75" s="170" t="s">
        <v>154</v>
      </c>
      <c r="F75" s="172" t="s">
        <v>158</v>
      </c>
      <c r="G75" s="72" t="s">
        <v>52</v>
      </c>
      <c r="H75" s="127">
        <v>92470</v>
      </c>
      <c r="I75" s="127">
        <v>80965</v>
      </c>
      <c r="J75" s="127">
        <v>82908</v>
      </c>
    </row>
    <row r="76" spans="1:10" s="26" customFormat="1" ht="43.5" customHeight="1">
      <c r="A76" s="71" t="s">
        <v>76</v>
      </c>
      <c r="B76" s="100" t="s">
        <v>49</v>
      </c>
      <c r="C76" s="90" t="s">
        <v>75</v>
      </c>
      <c r="D76" s="90"/>
      <c r="E76" s="173"/>
      <c r="F76" s="174"/>
      <c r="G76" s="90"/>
      <c r="H76" s="129">
        <f>H77</f>
        <v>4000</v>
      </c>
      <c r="I76" s="129" t="e">
        <f>+I77+#REF!</f>
        <v>#REF!</v>
      </c>
      <c r="J76" s="129" t="e">
        <f>+J77+#REF!</f>
        <v>#REF!</v>
      </c>
    </row>
    <row r="77" spans="1:10" s="26" customFormat="1" ht="47.25" customHeight="1">
      <c r="A77" s="238" t="s">
        <v>128</v>
      </c>
      <c r="B77" s="74" t="s">
        <v>49</v>
      </c>
      <c r="C77" s="90" t="s">
        <v>75</v>
      </c>
      <c r="D77" s="90" t="s">
        <v>92</v>
      </c>
      <c r="E77" s="167"/>
      <c r="F77" s="156"/>
      <c r="G77" s="73"/>
      <c r="H77" s="121">
        <f>H78</f>
        <v>4000</v>
      </c>
      <c r="I77" s="121" t="e">
        <f>I78</f>
        <v>#REF!</v>
      </c>
      <c r="J77" s="121" t="e">
        <f>J78</f>
        <v>#REF!</v>
      </c>
    </row>
    <row r="78" spans="1:10" s="27" customFormat="1" ht="45.75" customHeight="1">
      <c r="A78" s="151" t="s">
        <v>113</v>
      </c>
      <c r="B78" s="96" t="s">
        <v>49</v>
      </c>
      <c r="C78" s="97" t="s">
        <v>75</v>
      </c>
      <c r="D78" s="97" t="s">
        <v>92</v>
      </c>
      <c r="E78" s="157" t="s">
        <v>148</v>
      </c>
      <c r="F78" s="158" t="s">
        <v>138</v>
      </c>
      <c r="G78" s="74"/>
      <c r="H78" s="124">
        <f>H79</f>
        <v>4000</v>
      </c>
      <c r="I78" s="124" t="e">
        <f>#REF!+I79</f>
        <v>#REF!</v>
      </c>
      <c r="J78" s="124" t="e">
        <f>#REF!+J79</f>
        <v>#REF!</v>
      </c>
    </row>
    <row r="79" spans="1:10" s="26" customFormat="1" ht="34.5" customHeight="1">
      <c r="A79" s="86" t="s">
        <v>114</v>
      </c>
      <c r="B79" s="95" t="s">
        <v>49</v>
      </c>
      <c r="C79" s="6" t="s">
        <v>75</v>
      </c>
      <c r="D79" s="6" t="s">
        <v>92</v>
      </c>
      <c r="E79" s="170" t="s">
        <v>154</v>
      </c>
      <c r="F79" s="165" t="s">
        <v>138</v>
      </c>
      <c r="G79" s="72"/>
      <c r="H79" s="127">
        <f>H80</f>
        <v>4000</v>
      </c>
      <c r="I79" s="127" t="e">
        <f>I80</f>
        <v>#REF!</v>
      </c>
      <c r="J79" s="127" t="e">
        <f>J80</f>
        <v>#REF!</v>
      </c>
    </row>
    <row r="80" spans="1:10" s="26" customFormat="1" ht="42" customHeight="1">
      <c r="A80" s="80" t="s">
        <v>173</v>
      </c>
      <c r="B80" s="78" t="s">
        <v>49</v>
      </c>
      <c r="C80" s="91" t="s">
        <v>75</v>
      </c>
      <c r="D80" s="91" t="s">
        <v>92</v>
      </c>
      <c r="E80" s="170" t="s">
        <v>154</v>
      </c>
      <c r="F80" s="165" t="s">
        <v>159</v>
      </c>
      <c r="G80" s="72"/>
      <c r="H80" s="126">
        <f>+H81</f>
        <v>4000</v>
      </c>
      <c r="I80" s="127" t="e">
        <f>I81</f>
        <v>#REF!</v>
      </c>
      <c r="J80" s="127" t="e">
        <f>J81</f>
        <v>#REF!</v>
      </c>
    </row>
    <row r="81" spans="1:10" s="14" customFormat="1" ht="42" customHeight="1">
      <c r="A81" s="145" t="s">
        <v>143</v>
      </c>
      <c r="B81" s="6" t="s">
        <v>49</v>
      </c>
      <c r="C81" s="98" t="s">
        <v>75</v>
      </c>
      <c r="D81" s="98" t="s">
        <v>92</v>
      </c>
      <c r="E81" s="170" t="s">
        <v>154</v>
      </c>
      <c r="F81" s="165" t="s">
        <v>159</v>
      </c>
      <c r="G81" s="72" t="s">
        <v>59</v>
      </c>
      <c r="H81" s="127">
        <v>4000</v>
      </c>
      <c r="I81" s="126" t="e">
        <f>+#REF!</f>
        <v>#REF!</v>
      </c>
      <c r="J81" s="126" t="e">
        <f>+#REF!</f>
        <v>#REF!</v>
      </c>
    </row>
    <row r="82" spans="1:10" s="14" customFormat="1" ht="42" customHeight="1">
      <c r="A82" s="75" t="s">
        <v>77</v>
      </c>
      <c r="B82" s="100" t="s">
        <v>49</v>
      </c>
      <c r="C82" s="73" t="s">
        <v>56</v>
      </c>
      <c r="D82" s="146"/>
      <c r="E82" s="167" t="s">
        <v>268</v>
      </c>
      <c r="F82" s="156"/>
      <c r="G82" s="73"/>
      <c r="H82" s="121">
        <f>H83</f>
        <v>165774.28</v>
      </c>
      <c r="I82" s="121">
        <f>I83</f>
        <v>0</v>
      </c>
      <c r="J82" s="121">
        <f>J83</f>
        <v>0</v>
      </c>
    </row>
    <row r="83" spans="1:10" s="14" customFormat="1" ht="38.25" customHeight="1">
      <c r="A83" s="82" t="s">
        <v>78</v>
      </c>
      <c r="B83" s="74" t="s">
        <v>49</v>
      </c>
      <c r="C83" s="74" t="s">
        <v>56</v>
      </c>
      <c r="D83" s="74">
        <v>12</v>
      </c>
      <c r="E83" s="168"/>
      <c r="F83" s="158"/>
      <c r="G83" s="74"/>
      <c r="H83" s="124">
        <f>H94+H89+H84</f>
        <v>165774.28</v>
      </c>
      <c r="I83" s="124">
        <f>I94+I89</f>
        <v>0</v>
      </c>
      <c r="J83" s="124">
        <f>J94+J89</f>
        <v>0</v>
      </c>
    </row>
    <row r="84" spans="1:10" s="14" customFormat="1" ht="66.75" customHeight="1">
      <c r="A84" s="82" t="s">
        <v>287</v>
      </c>
      <c r="B84" s="74" t="s">
        <v>49</v>
      </c>
      <c r="C84" s="74" t="s">
        <v>56</v>
      </c>
      <c r="D84" s="74" t="s">
        <v>79</v>
      </c>
      <c r="E84" s="168" t="s">
        <v>166</v>
      </c>
      <c r="F84" s="158" t="s">
        <v>138</v>
      </c>
      <c r="G84" s="74"/>
      <c r="H84" s="124">
        <f aca="true" t="shared" si="7" ref="H84:J87">H85</f>
        <v>100076</v>
      </c>
      <c r="I84" s="124">
        <f t="shared" si="7"/>
        <v>0</v>
      </c>
      <c r="J84" s="124">
        <f t="shared" si="7"/>
        <v>0</v>
      </c>
    </row>
    <row r="85" spans="1:10" s="14" customFormat="1" ht="68.25" customHeight="1">
      <c r="A85" s="80" t="s">
        <v>288</v>
      </c>
      <c r="B85" s="74" t="s">
        <v>49</v>
      </c>
      <c r="C85" s="72" t="s">
        <v>56</v>
      </c>
      <c r="D85" s="72" t="s">
        <v>79</v>
      </c>
      <c r="E85" s="164" t="s">
        <v>167</v>
      </c>
      <c r="F85" s="163" t="s">
        <v>138</v>
      </c>
      <c r="G85" s="72"/>
      <c r="H85" s="127">
        <f t="shared" si="7"/>
        <v>100076</v>
      </c>
      <c r="I85" s="127">
        <f t="shared" si="7"/>
        <v>0</v>
      </c>
      <c r="J85" s="127">
        <f t="shared" si="7"/>
        <v>0</v>
      </c>
    </row>
    <row r="86" spans="1:11" s="14" customFormat="1" ht="48.75" customHeight="1">
      <c r="A86" s="195" t="s">
        <v>213</v>
      </c>
      <c r="B86" s="74" t="s">
        <v>49</v>
      </c>
      <c r="C86" s="72" t="s">
        <v>56</v>
      </c>
      <c r="D86" s="72" t="s">
        <v>79</v>
      </c>
      <c r="E86" s="164" t="s">
        <v>163</v>
      </c>
      <c r="F86" s="163" t="s">
        <v>138</v>
      </c>
      <c r="G86" s="72"/>
      <c r="H86" s="127">
        <f t="shared" si="7"/>
        <v>100076</v>
      </c>
      <c r="I86" s="127">
        <f t="shared" si="7"/>
        <v>0</v>
      </c>
      <c r="J86" s="127">
        <f t="shared" si="7"/>
        <v>0</v>
      </c>
      <c r="K86" s="113"/>
    </row>
    <row r="87" spans="1:10" s="14" customFormat="1" ht="42.75" customHeight="1">
      <c r="A87" s="86" t="s">
        <v>99</v>
      </c>
      <c r="B87" s="74" t="s">
        <v>49</v>
      </c>
      <c r="C87" s="72" t="s">
        <v>56</v>
      </c>
      <c r="D87" s="72" t="s">
        <v>79</v>
      </c>
      <c r="E87" s="164" t="s">
        <v>163</v>
      </c>
      <c r="F87" s="166" t="s">
        <v>162</v>
      </c>
      <c r="G87" s="72"/>
      <c r="H87" s="127">
        <f t="shared" si="7"/>
        <v>100076</v>
      </c>
      <c r="I87" s="127">
        <f t="shared" si="7"/>
        <v>0</v>
      </c>
      <c r="J87" s="127">
        <f t="shared" si="7"/>
        <v>0</v>
      </c>
    </row>
    <row r="88" spans="1:10" s="14" customFormat="1" ht="33" customHeight="1">
      <c r="A88" s="140" t="s">
        <v>143</v>
      </c>
      <c r="B88" s="74" t="s">
        <v>49</v>
      </c>
      <c r="C88" s="72" t="s">
        <v>56</v>
      </c>
      <c r="D88" s="72" t="s">
        <v>79</v>
      </c>
      <c r="E88" s="164" t="s">
        <v>163</v>
      </c>
      <c r="F88" s="166" t="s">
        <v>162</v>
      </c>
      <c r="G88" s="72" t="s">
        <v>59</v>
      </c>
      <c r="H88" s="127">
        <v>100076</v>
      </c>
      <c r="I88" s="127">
        <v>0</v>
      </c>
      <c r="J88" s="127">
        <v>0</v>
      </c>
    </row>
    <row r="89" spans="1:10" s="14" customFormat="1" ht="83.25" customHeight="1">
      <c r="A89" s="151" t="s">
        <v>244</v>
      </c>
      <c r="B89" s="74"/>
      <c r="C89" s="74" t="s">
        <v>56</v>
      </c>
      <c r="D89" s="74" t="s">
        <v>79</v>
      </c>
      <c r="E89" s="168" t="s">
        <v>161</v>
      </c>
      <c r="F89" s="161" t="s">
        <v>138</v>
      </c>
      <c r="G89" s="74"/>
      <c r="H89" s="124">
        <f aca="true" t="shared" si="8" ref="H89:J92">H90</f>
        <v>48698.28</v>
      </c>
      <c r="I89" s="124">
        <f t="shared" si="8"/>
        <v>0</v>
      </c>
      <c r="J89" s="124">
        <f t="shared" si="8"/>
        <v>0</v>
      </c>
    </row>
    <row r="90" spans="1:10" s="14" customFormat="1" ht="56.25" customHeight="1">
      <c r="A90" s="86" t="s">
        <v>245</v>
      </c>
      <c r="B90" s="74"/>
      <c r="C90" s="72" t="s">
        <v>56</v>
      </c>
      <c r="D90" s="72" t="s">
        <v>79</v>
      </c>
      <c r="E90" s="164" t="s">
        <v>160</v>
      </c>
      <c r="F90" s="163" t="s">
        <v>138</v>
      </c>
      <c r="G90" s="72"/>
      <c r="H90" s="127">
        <f t="shared" si="8"/>
        <v>48698.28</v>
      </c>
      <c r="I90" s="127">
        <f t="shared" si="8"/>
        <v>0</v>
      </c>
      <c r="J90" s="127">
        <f t="shared" si="8"/>
        <v>0</v>
      </c>
    </row>
    <row r="91" spans="1:10" s="14" customFormat="1" ht="55.5" customHeight="1">
      <c r="A91" s="153" t="s">
        <v>246</v>
      </c>
      <c r="B91" s="74"/>
      <c r="C91" s="72" t="s">
        <v>56</v>
      </c>
      <c r="D91" s="72" t="s">
        <v>79</v>
      </c>
      <c r="E91" s="164" t="s">
        <v>248</v>
      </c>
      <c r="F91" s="163" t="s">
        <v>138</v>
      </c>
      <c r="G91" s="72"/>
      <c r="H91" s="127">
        <f t="shared" si="8"/>
        <v>48698.28</v>
      </c>
      <c r="I91" s="127">
        <f t="shared" si="8"/>
        <v>0</v>
      </c>
      <c r="J91" s="127">
        <f t="shared" si="8"/>
        <v>0</v>
      </c>
    </row>
    <row r="92" spans="1:10" s="14" customFormat="1" ht="51" customHeight="1">
      <c r="A92" s="86" t="s">
        <v>247</v>
      </c>
      <c r="B92" s="74"/>
      <c r="C92" s="72" t="s">
        <v>56</v>
      </c>
      <c r="D92" s="72" t="s">
        <v>79</v>
      </c>
      <c r="E92" s="164" t="s">
        <v>248</v>
      </c>
      <c r="F92" s="163" t="s">
        <v>249</v>
      </c>
      <c r="G92" s="72"/>
      <c r="H92" s="127">
        <f t="shared" si="8"/>
        <v>48698.28</v>
      </c>
      <c r="I92" s="127">
        <f t="shared" si="8"/>
        <v>0</v>
      </c>
      <c r="J92" s="127">
        <f t="shared" si="8"/>
        <v>0</v>
      </c>
    </row>
    <row r="93" spans="1:10" s="14" customFormat="1" ht="40.5" customHeight="1">
      <c r="A93" s="86" t="s">
        <v>143</v>
      </c>
      <c r="B93" s="74"/>
      <c r="C93" s="72" t="s">
        <v>56</v>
      </c>
      <c r="D93" s="72" t="s">
        <v>79</v>
      </c>
      <c r="E93" s="164" t="s">
        <v>248</v>
      </c>
      <c r="F93" s="163" t="s">
        <v>249</v>
      </c>
      <c r="G93" s="72" t="s">
        <v>59</v>
      </c>
      <c r="H93" s="127">
        <v>48698.28</v>
      </c>
      <c r="I93" s="127">
        <v>0</v>
      </c>
      <c r="J93" s="127">
        <v>0</v>
      </c>
    </row>
    <row r="94" spans="1:12" s="14" customFormat="1" ht="47.25" customHeight="1">
      <c r="A94" s="151" t="s">
        <v>113</v>
      </c>
      <c r="B94" s="74"/>
      <c r="C94" s="74" t="s">
        <v>56</v>
      </c>
      <c r="D94" s="74" t="s">
        <v>79</v>
      </c>
      <c r="E94" s="168" t="s">
        <v>148</v>
      </c>
      <c r="F94" s="161" t="s">
        <v>138</v>
      </c>
      <c r="G94" s="74"/>
      <c r="H94" s="124">
        <f>H95</f>
        <v>17000</v>
      </c>
      <c r="I94" s="124">
        <f>I95</f>
        <v>0</v>
      </c>
      <c r="J94" s="124">
        <f>J95</f>
        <v>0</v>
      </c>
      <c r="K94" s="246"/>
      <c r="L94" s="247"/>
    </row>
    <row r="95" spans="1:10" s="14" customFormat="1" ht="37.5" customHeight="1">
      <c r="A95" s="86" t="s">
        <v>114</v>
      </c>
      <c r="B95" s="74"/>
      <c r="C95" s="72" t="s">
        <v>56</v>
      </c>
      <c r="D95" s="72" t="s">
        <v>79</v>
      </c>
      <c r="E95" s="164" t="s">
        <v>154</v>
      </c>
      <c r="F95" s="163" t="s">
        <v>138</v>
      </c>
      <c r="G95" s="72"/>
      <c r="H95" s="127">
        <f>H97+H99+H102+H107+H105</f>
        <v>17000</v>
      </c>
      <c r="I95" s="127">
        <f>I97+I99+I102+I107+I105</f>
        <v>0</v>
      </c>
      <c r="J95" s="127">
        <f>J97+J99+J102+J107+J105</f>
        <v>0</v>
      </c>
    </row>
    <row r="96" spans="1:10" s="14" customFormat="1" ht="46.5" customHeight="1" hidden="1">
      <c r="A96" s="208" t="s">
        <v>222</v>
      </c>
      <c r="B96" s="74"/>
      <c r="C96" s="72" t="s">
        <v>56</v>
      </c>
      <c r="D96" s="72" t="s">
        <v>79</v>
      </c>
      <c r="E96" s="164" t="s">
        <v>154</v>
      </c>
      <c r="F96" s="163" t="s">
        <v>138</v>
      </c>
      <c r="G96" s="72"/>
      <c r="H96" s="127">
        <f>H97+H99</f>
        <v>0</v>
      </c>
      <c r="I96" s="127">
        <f>I97+I99</f>
        <v>0</v>
      </c>
      <c r="J96" s="127">
        <f>J97+J99</f>
        <v>0</v>
      </c>
    </row>
    <row r="97" spans="1:10" s="14" customFormat="1" ht="50.25" customHeight="1" hidden="1">
      <c r="A97" s="86" t="s">
        <v>253</v>
      </c>
      <c r="B97" s="74"/>
      <c r="C97" s="72" t="s">
        <v>56</v>
      </c>
      <c r="D97" s="72" t="s">
        <v>79</v>
      </c>
      <c r="E97" s="164" t="s">
        <v>154</v>
      </c>
      <c r="F97" s="163" t="s">
        <v>254</v>
      </c>
      <c r="G97" s="72"/>
      <c r="H97" s="127">
        <f>H98</f>
        <v>0</v>
      </c>
      <c r="I97" s="127">
        <f>I98</f>
        <v>0</v>
      </c>
      <c r="J97" s="127">
        <f>J98</f>
        <v>0</v>
      </c>
    </row>
    <row r="98" spans="1:10" s="14" customFormat="1" ht="51" customHeight="1" hidden="1">
      <c r="A98" s="86" t="s">
        <v>143</v>
      </c>
      <c r="B98" s="74"/>
      <c r="C98" s="72" t="s">
        <v>56</v>
      </c>
      <c r="D98" s="72" t="s">
        <v>79</v>
      </c>
      <c r="E98" s="164" t="s">
        <v>154</v>
      </c>
      <c r="F98" s="163" t="s">
        <v>254</v>
      </c>
      <c r="G98" s="72" t="s">
        <v>59</v>
      </c>
      <c r="H98" s="127">
        <v>0</v>
      </c>
      <c r="I98" s="127">
        <v>0</v>
      </c>
      <c r="J98" s="127">
        <v>0</v>
      </c>
    </row>
    <row r="99" spans="1:10" s="14" customFormat="1" ht="45.75" customHeight="1" hidden="1">
      <c r="A99" s="86" t="s">
        <v>271</v>
      </c>
      <c r="B99" s="74"/>
      <c r="C99" s="72" t="s">
        <v>56</v>
      </c>
      <c r="D99" s="72" t="s">
        <v>79</v>
      </c>
      <c r="E99" s="164" t="s">
        <v>154</v>
      </c>
      <c r="F99" s="163" t="s">
        <v>255</v>
      </c>
      <c r="G99" s="72"/>
      <c r="H99" s="127">
        <f>H100</f>
        <v>0</v>
      </c>
      <c r="I99" s="127">
        <f>I100</f>
        <v>0</v>
      </c>
      <c r="J99" s="127">
        <f>J100</f>
        <v>0</v>
      </c>
    </row>
    <row r="100" spans="1:10" s="14" customFormat="1" ht="48.75" customHeight="1" hidden="1">
      <c r="A100" s="86" t="s">
        <v>143</v>
      </c>
      <c r="B100" s="74"/>
      <c r="C100" s="72" t="s">
        <v>56</v>
      </c>
      <c r="D100" s="72" t="s">
        <v>79</v>
      </c>
      <c r="E100" s="164" t="s">
        <v>154</v>
      </c>
      <c r="F100" s="163" t="s">
        <v>255</v>
      </c>
      <c r="G100" s="72" t="s">
        <v>59</v>
      </c>
      <c r="H100" s="127">
        <v>0</v>
      </c>
      <c r="I100" s="127">
        <v>0</v>
      </c>
      <c r="J100" s="127">
        <v>0</v>
      </c>
    </row>
    <row r="101" spans="1:10" s="14" customFormat="1" ht="48.75" customHeight="1" hidden="1">
      <c r="A101" s="136" t="s">
        <v>222</v>
      </c>
      <c r="B101" s="74"/>
      <c r="C101" s="72" t="s">
        <v>56</v>
      </c>
      <c r="D101" s="72" t="s">
        <v>79</v>
      </c>
      <c r="E101" s="164" t="s">
        <v>219</v>
      </c>
      <c r="F101" s="163" t="s">
        <v>138</v>
      </c>
      <c r="G101" s="72"/>
      <c r="H101" s="127">
        <f>H102</f>
        <v>0</v>
      </c>
      <c r="I101" s="127">
        <f>I102</f>
        <v>0</v>
      </c>
      <c r="J101" s="127">
        <f>J102</f>
        <v>0</v>
      </c>
    </row>
    <row r="102" spans="1:10" s="14" customFormat="1" ht="40.5" customHeight="1" hidden="1">
      <c r="A102" s="135" t="s">
        <v>241</v>
      </c>
      <c r="B102" s="74" t="s">
        <v>49</v>
      </c>
      <c r="C102" s="72" t="s">
        <v>56</v>
      </c>
      <c r="D102" s="72" t="s">
        <v>79</v>
      </c>
      <c r="E102" s="164" t="s">
        <v>154</v>
      </c>
      <c r="F102" s="166" t="s">
        <v>220</v>
      </c>
      <c r="G102" s="72"/>
      <c r="H102" s="127">
        <f>H104</f>
        <v>0</v>
      </c>
      <c r="I102" s="127">
        <f>I104</f>
        <v>0</v>
      </c>
      <c r="J102" s="127">
        <f>J104</f>
        <v>0</v>
      </c>
    </row>
    <row r="103" spans="1:10" s="14" customFormat="1" ht="43.5" customHeight="1" hidden="1">
      <c r="A103" s="112" t="s">
        <v>165</v>
      </c>
      <c r="B103" s="74"/>
      <c r="C103" s="72" t="s">
        <v>56</v>
      </c>
      <c r="D103" s="72" t="s">
        <v>79</v>
      </c>
      <c r="E103" s="164"/>
      <c r="F103" s="166"/>
      <c r="G103" s="72"/>
      <c r="H103" s="127"/>
      <c r="I103" s="127"/>
      <c r="J103" s="127"/>
    </row>
    <row r="104" spans="1:10" s="14" customFormat="1" ht="52.5" customHeight="1" hidden="1">
      <c r="A104" s="145" t="s">
        <v>143</v>
      </c>
      <c r="B104" s="74" t="s">
        <v>49</v>
      </c>
      <c r="C104" s="72" t="s">
        <v>56</v>
      </c>
      <c r="D104" s="72" t="s">
        <v>79</v>
      </c>
      <c r="E104" s="164" t="s">
        <v>154</v>
      </c>
      <c r="F104" s="166" t="s">
        <v>220</v>
      </c>
      <c r="G104" s="72" t="s">
        <v>59</v>
      </c>
      <c r="H104" s="127">
        <v>0</v>
      </c>
      <c r="I104" s="127">
        <v>0</v>
      </c>
      <c r="J104" s="127">
        <v>0</v>
      </c>
    </row>
    <row r="105" spans="1:39" s="17" customFormat="1" ht="43.5" customHeight="1">
      <c r="A105" s="86" t="s">
        <v>188</v>
      </c>
      <c r="B105" s="107" t="s">
        <v>49</v>
      </c>
      <c r="C105" s="202" t="s">
        <v>56</v>
      </c>
      <c r="D105" s="202" t="s">
        <v>79</v>
      </c>
      <c r="E105" s="203" t="s">
        <v>265</v>
      </c>
      <c r="F105" s="204" t="s">
        <v>187</v>
      </c>
      <c r="G105" s="205"/>
      <c r="H105" s="207">
        <f>H106</f>
        <v>17000</v>
      </c>
      <c r="I105" s="207">
        <f>I106</f>
        <v>0</v>
      </c>
      <c r="J105" s="207">
        <f>J106</f>
        <v>0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s="17" customFormat="1" ht="35.25" customHeight="1">
      <c r="A106" s="201" t="s">
        <v>143</v>
      </c>
      <c r="B106" s="6" t="s">
        <v>49</v>
      </c>
      <c r="C106" s="202" t="s">
        <v>56</v>
      </c>
      <c r="D106" s="202" t="s">
        <v>79</v>
      </c>
      <c r="E106" s="203" t="s">
        <v>265</v>
      </c>
      <c r="F106" s="204" t="s">
        <v>187</v>
      </c>
      <c r="G106" s="205" t="s">
        <v>59</v>
      </c>
      <c r="H106" s="128">
        <v>17000</v>
      </c>
      <c r="I106" s="128">
        <v>0</v>
      </c>
      <c r="J106" s="128">
        <v>0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s="17" customFormat="1" ht="43.5" customHeight="1" hidden="1">
      <c r="A107" s="206" t="s">
        <v>164</v>
      </c>
      <c r="B107" s="6" t="s">
        <v>49</v>
      </c>
      <c r="C107" s="202" t="s">
        <v>56</v>
      </c>
      <c r="D107" s="202" t="s">
        <v>79</v>
      </c>
      <c r="E107" s="203" t="s">
        <v>154</v>
      </c>
      <c r="F107" s="204" t="s">
        <v>189</v>
      </c>
      <c r="G107" s="205"/>
      <c r="H107" s="207">
        <f>H108</f>
        <v>0</v>
      </c>
      <c r="I107" s="207">
        <f>I108</f>
        <v>0</v>
      </c>
      <c r="J107" s="207">
        <f>J108</f>
        <v>0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0" s="22" customFormat="1" ht="64.5" customHeight="1" hidden="1">
      <c r="A108" s="140" t="s">
        <v>143</v>
      </c>
      <c r="B108" s="100" t="s">
        <v>49</v>
      </c>
      <c r="C108" s="92" t="s">
        <v>56</v>
      </c>
      <c r="D108" s="92" t="s">
        <v>79</v>
      </c>
      <c r="E108" s="169" t="s">
        <v>265</v>
      </c>
      <c r="F108" s="184" t="s">
        <v>189</v>
      </c>
      <c r="G108" s="92" t="s">
        <v>59</v>
      </c>
      <c r="H108" s="133">
        <v>0</v>
      </c>
      <c r="I108" s="133">
        <v>0</v>
      </c>
      <c r="J108" s="133">
        <v>0</v>
      </c>
    </row>
    <row r="109" spans="1:10" s="14" customFormat="1" ht="51.75" customHeight="1">
      <c r="A109" s="93" t="s">
        <v>80</v>
      </c>
      <c r="B109" s="78" t="s">
        <v>49</v>
      </c>
      <c r="C109" s="101" t="s">
        <v>81</v>
      </c>
      <c r="D109" s="101"/>
      <c r="E109" s="157"/>
      <c r="F109" s="158"/>
      <c r="G109" s="74"/>
      <c r="H109" s="124">
        <f>H110+H148</f>
        <v>179000</v>
      </c>
      <c r="I109" s="124" t="e">
        <f>I110+I148</f>
        <v>#REF!</v>
      </c>
      <c r="J109" s="124" t="e">
        <f>J110+J148</f>
        <v>#REF!</v>
      </c>
    </row>
    <row r="110" spans="1:10" s="14" customFormat="1" ht="44.25" customHeight="1">
      <c r="A110" s="93" t="s">
        <v>82</v>
      </c>
      <c r="B110" s="78"/>
      <c r="C110" s="101" t="s">
        <v>81</v>
      </c>
      <c r="D110" s="101" t="s">
        <v>51</v>
      </c>
      <c r="E110" s="157"/>
      <c r="F110" s="158"/>
      <c r="G110" s="74"/>
      <c r="H110" s="124">
        <f>H139+H111</f>
        <v>4000</v>
      </c>
      <c r="I110" s="124">
        <f>I139+I111</f>
        <v>41163</v>
      </c>
      <c r="J110" s="124">
        <f>J139+J111</f>
        <v>37050</v>
      </c>
    </row>
    <row r="111" spans="1:10" s="14" customFormat="1" ht="65.25" customHeight="1" hidden="1">
      <c r="A111" s="93" t="s">
        <v>272</v>
      </c>
      <c r="B111" s="78"/>
      <c r="C111" s="101" t="s">
        <v>81</v>
      </c>
      <c r="D111" s="101" t="s">
        <v>51</v>
      </c>
      <c r="E111" s="157" t="s">
        <v>192</v>
      </c>
      <c r="F111" s="158" t="s">
        <v>138</v>
      </c>
      <c r="G111" s="74"/>
      <c r="H111" s="124">
        <f>H114</f>
        <v>0</v>
      </c>
      <c r="I111" s="124">
        <f>I114</f>
        <v>0</v>
      </c>
      <c r="J111" s="124">
        <f>J114</f>
        <v>0</v>
      </c>
    </row>
    <row r="112" spans="1:10" s="14" customFormat="1" ht="60" customHeight="1" hidden="1">
      <c r="A112" s="93" t="s">
        <v>273</v>
      </c>
      <c r="B112" s="78"/>
      <c r="C112" s="101" t="s">
        <v>81</v>
      </c>
      <c r="D112" s="101" t="s">
        <v>51</v>
      </c>
      <c r="E112" s="157" t="s">
        <v>198</v>
      </c>
      <c r="F112" s="158" t="s">
        <v>138</v>
      </c>
      <c r="G112" s="74"/>
      <c r="H112" s="124">
        <f>H114</f>
        <v>0</v>
      </c>
      <c r="I112" s="124">
        <f>I114</f>
        <v>0</v>
      </c>
      <c r="J112" s="124">
        <f>J114</f>
        <v>0</v>
      </c>
    </row>
    <row r="113" spans="1:10" s="14" customFormat="1" ht="45.75" customHeight="1" hidden="1">
      <c r="A113" s="210" t="s">
        <v>274</v>
      </c>
      <c r="B113" s="78"/>
      <c r="C113" s="101" t="s">
        <v>81</v>
      </c>
      <c r="D113" s="101" t="s">
        <v>51</v>
      </c>
      <c r="E113" s="157" t="s">
        <v>266</v>
      </c>
      <c r="F113" s="158" t="s">
        <v>138</v>
      </c>
      <c r="G113" s="74"/>
      <c r="H113" s="124">
        <f aca="true" t="shared" si="9" ref="H113:J114">H114</f>
        <v>0</v>
      </c>
      <c r="I113" s="124">
        <f t="shared" si="9"/>
        <v>0</v>
      </c>
      <c r="J113" s="124">
        <f t="shared" si="9"/>
        <v>0</v>
      </c>
    </row>
    <row r="114" spans="1:10" s="14" customFormat="1" ht="51" customHeight="1" hidden="1">
      <c r="A114" s="81" t="s">
        <v>184</v>
      </c>
      <c r="B114" s="78"/>
      <c r="C114" s="89" t="s">
        <v>81</v>
      </c>
      <c r="D114" s="89" t="s">
        <v>51</v>
      </c>
      <c r="E114" s="170" t="s">
        <v>266</v>
      </c>
      <c r="F114" s="165" t="s">
        <v>183</v>
      </c>
      <c r="G114" s="72"/>
      <c r="H114" s="127">
        <f t="shared" si="9"/>
        <v>0</v>
      </c>
      <c r="I114" s="127">
        <f t="shared" si="9"/>
        <v>0</v>
      </c>
      <c r="J114" s="127">
        <f t="shared" si="9"/>
        <v>0</v>
      </c>
    </row>
    <row r="115" spans="1:10" s="14" customFormat="1" ht="41.25" customHeight="1" hidden="1">
      <c r="A115" s="81" t="s">
        <v>267</v>
      </c>
      <c r="B115" s="78"/>
      <c r="C115" s="89" t="s">
        <v>81</v>
      </c>
      <c r="D115" s="89" t="s">
        <v>51</v>
      </c>
      <c r="E115" s="170" t="s">
        <v>266</v>
      </c>
      <c r="F115" s="165" t="s">
        <v>183</v>
      </c>
      <c r="G115" s="72" t="s">
        <v>130</v>
      </c>
      <c r="H115" s="127">
        <v>0</v>
      </c>
      <c r="I115" s="127">
        <v>0</v>
      </c>
      <c r="J115" s="127">
        <v>0</v>
      </c>
    </row>
    <row r="116" spans="1:10" s="14" customFormat="1" ht="39.75" customHeight="1" hidden="1">
      <c r="A116" s="81" t="s">
        <v>217</v>
      </c>
      <c r="B116" s="78" t="s">
        <v>49</v>
      </c>
      <c r="C116" s="89" t="s">
        <v>81</v>
      </c>
      <c r="D116" s="89" t="s">
        <v>51</v>
      </c>
      <c r="E116" s="170" t="s">
        <v>200</v>
      </c>
      <c r="F116" s="165" t="s">
        <v>138</v>
      </c>
      <c r="G116" s="72"/>
      <c r="H116" s="127"/>
      <c r="I116" s="127"/>
      <c r="J116" s="127"/>
    </row>
    <row r="117" spans="1:10" s="14" customFormat="1" ht="39.75" customHeight="1" hidden="1">
      <c r="A117" s="114" t="s">
        <v>199</v>
      </c>
      <c r="B117" s="78" t="s">
        <v>49</v>
      </c>
      <c r="C117" s="89" t="s">
        <v>81</v>
      </c>
      <c r="D117" s="89" t="s">
        <v>51</v>
      </c>
      <c r="E117" s="170" t="s">
        <v>201</v>
      </c>
      <c r="F117" s="165" t="s">
        <v>194</v>
      </c>
      <c r="G117" s="72"/>
      <c r="H117" s="127"/>
      <c r="I117" s="127"/>
      <c r="J117" s="127"/>
    </row>
    <row r="118" spans="1:10" s="14" customFormat="1" ht="39.75" customHeight="1" hidden="1">
      <c r="A118" s="116" t="s">
        <v>195</v>
      </c>
      <c r="B118" s="78" t="s">
        <v>49</v>
      </c>
      <c r="C118" s="89" t="s">
        <v>81</v>
      </c>
      <c r="D118" s="89" t="s">
        <v>51</v>
      </c>
      <c r="E118" s="170" t="s">
        <v>201</v>
      </c>
      <c r="F118" s="165" t="s">
        <v>194</v>
      </c>
      <c r="G118" s="72" t="s">
        <v>130</v>
      </c>
      <c r="H118" s="127"/>
      <c r="I118" s="127"/>
      <c r="J118" s="127"/>
    </row>
    <row r="119" spans="1:10" s="14" customFormat="1" ht="43.5" customHeight="1" hidden="1">
      <c r="A119" s="81" t="s">
        <v>131</v>
      </c>
      <c r="B119" s="78" t="s">
        <v>49</v>
      </c>
      <c r="C119" s="89" t="s">
        <v>81</v>
      </c>
      <c r="D119" s="89" t="s">
        <v>51</v>
      </c>
      <c r="E119" s="170" t="s">
        <v>175</v>
      </c>
      <c r="F119" s="165" t="s">
        <v>197</v>
      </c>
      <c r="G119" s="72"/>
      <c r="H119" s="127"/>
      <c r="I119" s="127"/>
      <c r="J119" s="127"/>
    </row>
    <row r="120" spans="1:10" s="14" customFormat="1" ht="38.25" customHeight="1" hidden="1">
      <c r="A120" s="116" t="s">
        <v>196</v>
      </c>
      <c r="B120" s="78" t="s">
        <v>49</v>
      </c>
      <c r="C120" s="89" t="s">
        <v>81</v>
      </c>
      <c r="D120" s="89" t="s">
        <v>51</v>
      </c>
      <c r="E120" s="170" t="s">
        <v>175</v>
      </c>
      <c r="F120" s="165" t="s">
        <v>197</v>
      </c>
      <c r="G120" s="72" t="s">
        <v>130</v>
      </c>
      <c r="H120" s="127"/>
      <c r="I120" s="127"/>
      <c r="J120" s="127"/>
    </row>
    <row r="121" spans="1:10" s="14" customFormat="1" ht="38.25" customHeight="1" hidden="1">
      <c r="A121" s="81" t="s">
        <v>131</v>
      </c>
      <c r="B121" s="76" t="s">
        <v>49</v>
      </c>
      <c r="C121" s="101" t="s">
        <v>81</v>
      </c>
      <c r="D121" s="101" t="s">
        <v>51</v>
      </c>
      <c r="E121" s="157" t="s">
        <v>202</v>
      </c>
      <c r="F121" s="158" t="s">
        <v>138</v>
      </c>
      <c r="G121" s="74"/>
      <c r="H121" s="124">
        <f>H123</f>
        <v>2</v>
      </c>
      <c r="I121" s="124">
        <f>I123</f>
        <v>2</v>
      </c>
      <c r="J121" s="124">
        <f>J123</f>
        <v>2</v>
      </c>
    </row>
    <row r="122" spans="1:10" s="14" customFormat="1" ht="30.75" customHeight="1" hidden="1">
      <c r="A122" s="93" t="s">
        <v>82</v>
      </c>
      <c r="B122" s="76"/>
      <c r="C122" s="101" t="s">
        <v>81</v>
      </c>
      <c r="D122" s="101" t="s">
        <v>51</v>
      </c>
      <c r="E122" s="157"/>
      <c r="F122" s="158"/>
      <c r="G122" s="74"/>
      <c r="H122" s="124">
        <f>H134</f>
        <v>4000</v>
      </c>
      <c r="I122" s="124">
        <f>I134</f>
        <v>41163</v>
      </c>
      <c r="J122" s="124">
        <f>J134</f>
        <v>37050</v>
      </c>
    </row>
    <row r="123" spans="1:10" s="14" customFormat="1" ht="38.25" customHeight="1" hidden="1">
      <c r="A123" s="93" t="s">
        <v>229</v>
      </c>
      <c r="B123" s="104" t="s">
        <v>49</v>
      </c>
      <c r="C123" s="101" t="s">
        <v>81</v>
      </c>
      <c r="D123" s="101" t="s">
        <v>51</v>
      </c>
      <c r="E123" s="157" t="s">
        <v>230</v>
      </c>
      <c r="F123" s="158"/>
      <c r="G123" s="74"/>
      <c r="H123" s="124">
        <f aca="true" t="shared" si="10" ref="H123:J124">H124</f>
        <v>2</v>
      </c>
      <c r="I123" s="124">
        <f t="shared" si="10"/>
        <v>2</v>
      </c>
      <c r="J123" s="124">
        <f t="shared" si="10"/>
        <v>2</v>
      </c>
    </row>
    <row r="124" spans="1:10" s="14" customFormat="1" ht="33" customHeight="1" hidden="1">
      <c r="A124" s="81" t="s">
        <v>235</v>
      </c>
      <c r="B124" s="104" t="s">
        <v>49</v>
      </c>
      <c r="C124" s="89" t="s">
        <v>81</v>
      </c>
      <c r="D124" s="89" t="s">
        <v>51</v>
      </c>
      <c r="E124" s="170" t="s">
        <v>236</v>
      </c>
      <c r="F124" s="165" t="s">
        <v>138</v>
      </c>
      <c r="G124" s="72"/>
      <c r="H124" s="127">
        <f t="shared" si="10"/>
        <v>2</v>
      </c>
      <c r="I124" s="127">
        <f t="shared" si="10"/>
        <v>2</v>
      </c>
      <c r="J124" s="127">
        <f t="shared" si="10"/>
        <v>2</v>
      </c>
    </row>
    <row r="125" spans="1:10" s="14" customFormat="1" ht="35.25" customHeight="1" hidden="1">
      <c r="A125" s="99" t="s">
        <v>191</v>
      </c>
      <c r="B125" s="104" t="s">
        <v>49</v>
      </c>
      <c r="C125" s="89" t="s">
        <v>81</v>
      </c>
      <c r="D125" s="89" t="s">
        <v>51</v>
      </c>
      <c r="E125" s="199" t="s">
        <v>231</v>
      </c>
      <c r="F125" s="200"/>
      <c r="G125" s="72"/>
      <c r="H125" s="127">
        <f>H128</f>
        <v>2</v>
      </c>
      <c r="I125" s="127">
        <f>I128</f>
        <v>2</v>
      </c>
      <c r="J125" s="127">
        <f>J128</f>
        <v>2</v>
      </c>
    </row>
    <row r="126" spans="1:10" s="14" customFormat="1" ht="40.5" customHeight="1" hidden="1">
      <c r="A126" s="115" t="s">
        <v>190</v>
      </c>
      <c r="B126" s="104" t="s">
        <v>49</v>
      </c>
      <c r="C126" s="109" t="s">
        <v>81</v>
      </c>
      <c r="D126" s="109" t="s">
        <v>51</v>
      </c>
      <c r="E126" s="175" t="s">
        <v>203</v>
      </c>
      <c r="F126" s="176"/>
      <c r="G126" s="117" t="s">
        <v>59</v>
      </c>
      <c r="H126" s="130"/>
      <c r="I126" s="130"/>
      <c r="J126" s="130"/>
    </row>
    <row r="127" spans="1:10" s="14" customFormat="1" ht="39.75" customHeight="1" hidden="1">
      <c r="A127" s="140" t="s">
        <v>143</v>
      </c>
      <c r="B127" s="78" t="s">
        <v>49</v>
      </c>
      <c r="C127" s="89" t="s">
        <v>81</v>
      </c>
      <c r="D127" s="89" t="s">
        <v>51</v>
      </c>
      <c r="E127" s="170" t="s">
        <v>204</v>
      </c>
      <c r="F127" s="165"/>
      <c r="G127" s="72"/>
      <c r="H127" s="127">
        <f>H128</f>
        <v>2</v>
      </c>
      <c r="I127" s="127">
        <f>I128</f>
        <v>2</v>
      </c>
      <c r="J127" s="127">
        <f>J128</f>
        <v>2</v>
      </c>
    </row>
    <row r="128" spans="1:10" s="14" customFormat="1" ht="43.5" customHeight="1" hidden="1">
      <c r="A128" s="116" t="s">
        <v>252</v>
      </c>
      <c r="B128" s="78" t="s">
        <v>49</v>
      </c>
      <c r="C128" s="89" t="s">
        <v>81</v>
      </c>
      <c r="D128" s="89" t="s">
        <v>51</v>
      </c>
      <c r="E128" s="170" t="s">
        <v>251</v>
      </c>
      <c r="F128" s="165"/>
      <c r="G128" s="89"/>
      <c r="H128" s="127">
        <f>H133</f>
        <v>2</v>
      </c>
      <c r="I128" s="127">
        <f>I133</f>
        <v>2</v>
      </c>
      <c r="J128" s="127">
        <f>J133</f>
        <v>2</v>
      </c>
    </row>
    <row r="129" spans="1:10" s="119" customFormat="1" ht="47.25" customHeight="1" hidden="1">
      <c r="A129" s="140" t="s">
        <v>143</v>
      </c>
      <c r="B129" s="78" t="s">
        <v>49</v>
      </c>
      <c r="C129" s="89" t="s">
        <v>81</v>
      </c>
      <c r="D129" s="89" t="s">
        <v>51</v>
      </c>
      <c r="E129" s="179" t="s">
        <v>207</v>
      </c>
      <c r="F129" s="180">
        <v>13421</v>
      </c>
      <c r="G129" s="118"/>
      <c r="H129" s="127">
        <f>H130</f>
        <v>0</v>
      </c>
      <c r="I129" s="127">
        <f>I130</f>
        <v>0</v>
      </c>
      <c r="J129" s="127">
        <f>J130</f>
        <v>0</v>
      </c>
    </row>
    <row r="130" spans="1:10" s="14" customFormat="1" ht="50.25" customHeight="1" hidden="1">
      <c r="A130" s="120" t="s">
        <v>205</v>
      </c>
      <c r="B130" s="78" t="s">
        <v>49</v>
      </c>
      <c r="C130" s="89" t="s">
        <v>81</v>
      </c>
      <c r="D130" s="89" t="s">
        <v>51</v>
      </c>
      <c r="E130" s="181" t="s">
        <v>208</v>
      </c>
      <c r="F130" s="180">
        <v>13421</v>
      </c>
      <c r="G130" s="118" t="s">
        <v>59</v>
      </c>
      <c r="H130" s="127"/>
      <c r="I130" s="127"/>
      <c r="J130" s="127"/>
    </row>
    <row r="131" spans="1:10" s="14" customFormat="1" ht="52.5" customHeight="1" hidden="1">
      <c r="A131" s="140" t="s">
        <v>143</v>
      </c>
      <c r="B131" s="78" t="s">
        <v>49</v>
      </c>
      <c r="C131" s="89" t="s">
        <v>81</v>
      </c>
      <c r="D131" s="89" t="s">
        <v>51</v>
      </c>
      <c r="E131" s="170" t="s">
        <v>206</v>
      </c>
      <c r="F131" s="165"/>
      <c r="G131" s="118"/>
      <c r="H131" s="127">
        <f>H132</f>
        <v>0</v>
      </c>
      <c r="I131" s="127">
        <f>I132</f>
        <v>0</v>
      </c>
      <c r="J131" s="127">
        <f>J132</f>
        <v>0</v>
      </c>
    </row>
    <row r="132" spans="1:10" s="14" customFormat="1" ht="21" customHeight="1" hidden="1">
      <c r="A132" s="120" t="s">
        <v>205</v>
      </c>
      <c r="B132" s="78" t="s">
        <v>49</v>
      </c>
      <c r="C132" s="89" t="s">
        <v>81</v>
      </c>
      <c r="D132" s="89" t="s">
        <v>51</v>
      </c>
      <c r="E132" s="170" t="s">
        <v>206</v>
      </c>
      <c r="F132" s="165"/>
      <c r="G132" s="118" t="s">
        <v>59</v>
      </c>
      <c r="H132" s="127"/>
      <c r="I132" s="127"/>
      <c r="J132" s="127"/>
    </row>
    <row r="133" spans="1:10" s="14" customFormat="1" ht="54" customHeight="1" hidden="1">
      <c r="A133" s="140" t="s">
        <v>143</v>
      </c>
      <c r="B133" s="76" t="s">
        <v>49</v>
      </c>
      <c r="C133" s="89" t="s">
        <v>81</v>
      </c>
      <c r="D133" s="89" t="s">
        <v>51</v>
      </c>
      <c r="E133" s="177" t="s">
        <v>232</v>
      </c>
      <c r="F133" s="182" t="s">
        <v>250</v>
      </c>
      <c r="G133" s="138" t="s">
        <v>59</v>
      </c>
      <c r="H133" s="139">
        <v>2</v>
      </c>
      <c r="I133" s="139">
        <v>2</v>
      </c>
      <c r="J133" s="139">
        <v>2</v>
      </c>
    </row>
    <row r="134" spans="1:10" s="14" customFormat="1" ht="56.25" customHeight="1" hidden="1">
      <c r="A134" s="93" t="s">
        <v>226</v>
      </c>
      <c r="B134" s="110" t="s">
        <v>49</v>
      </c>
      <c r="C134" s="101" t="s">
        <v>81</v>
      </c>
      <c r="D134" s="101" t="s">
        <v>51</v>
      </c>
      <c r="E134" s="157" t="s">
        <v>193</v>
      </c>
      <c r="F134" s="158" t="s">
        <v>138</v>
      </c>
      <c r="G134" s="74"/>
      <c r="H134" s="124">
        <f>H140</f>
        <v>4000</v>
      </c>
      <c r="I134" s="124">
        <f>I140</f>
        <v>41163</v>
      </c>
      <c r="J134" s="124">
        <f>J140</f>
        <v>37050</v>
      </c>
    </row>
    <row r="135" spans="1:10" s="14" customFormat="1" ht="55.5" customHeight="1" hidden="1">
      <c r="A135" s="149" t="s">
        <v>132</v>
      </c>
      <c r="B135" s="110" t="s">
        <v>49</v>
      </c>
      <c r="C135" s="111" t="s">
        <v>81</v>
      </c>
      <c r="D135" s="111" t="s">
        <v>51</v>
      </c>
      <c r="E135" s="198" t="s">
        <v>134</v>
      </c>
      <c r="F135" s="178"/>
      <c r="G135" s="108"/>
      <c r="H135" s="131">
        <f>H136+H137</f>
        <v>0</v>
      </c>
      <c r="I135" s="131">
        <f>I136+I137</f>
        <v>0</v>
      </c>
      <c r="J135" s="131">
        <f>J136+J137</f>
        <v>0</v>
      </c>
    </row>
    <row r="136" spans="1:10" s="14" customFormat="1" ht="63" customHeight="1" hidden="1">
      <c r="A136" s="154" t="s">
        <v>135</v>
      </c>
      <c r="B136" s="110" t="s">
        <v>49</v>
      </c>
      <c r="C136" s="111" t="s">
        <v>81</v>
      </c>
      <c r="D136" s="111" t="s">
        <v>51</v>
      </c>
      <c r="E136" s="198" t="s">
        <v>134</v>
      </c>
      <c r="F136" s="178"/>
      <c r="G136" s="108" t="s">
        <v>59</v>
      </c>
      <c r="H136" s="131"/>
      <c r="I136" s="131"/>
      <c r="J136" s="131"/>
    </row>
    <row r="137" spans="1:10" s="14" customFormat="1" ht="66" customHeight="1" hidden="1">
      <c r="A137" s="106" t="s">
        <v>58</v>
      </c>
      <c r="B137" s="110" t="s">
        <v>49</v>
      </c>
      <c r="C137" s="111" t="s">
        <v>81</v>
      </c>
      <c r="D137" s="111" t="s">
        <v>51</v>
      </c>
      <c r="E137" s="198" t="s">
        <v>134</v>
      </c>
      <c r="F137" s="178"/>
      <c r="G137" s="108" t="s">
        <v>61</v>
      </c>
      <c r="H137" s="131"/>
      <c r="I137" s="131"/>
      <c r="J137" s="131"/>
    </row>
    <row r="138" spans="1:10" s="14" customFormat="1" ht="83.25" customHeight="1" hidden="1">
      <c r="A138" s="106" t="s">
        <v>60</v>
      </c>
      <c r="B138" s="78" t="s">
        <v>49</v>
      </c>
      <c r="C138" s="89" t="s">
        <v>81</v>
      </c>
      <c r="D138" s="89" t="s">
        <v>51</v>
      </c>
      <c r="E138" s="170" t="s">
        <v>182</v>
      </c>
      <c r="F138" s="165" t="s">
        <v>138</v>
      </c>
      <c r="G138" s="72"/>
      <c r="H138" s="127">
        <f>H140</f>
        <v>4000</v>
      </c>
      <c r="I138" s="127">
        <f>I140</f>
        <v>41163</v>
      </c>
      <c r="J138" s="127">
        <f>J140</f>
        <v>37050</v>
      </c>
    </row>
    <row r="139" spans="1:10" s="14" customFormat="1" ht="83.25" customHeight="1">
      <c r="A139" s="209" t="s">
        <v>218</v>
      </c>
      <c r="B139" s="78"/>
      <c r="C139" s="101" t="s">
        <v>81</v>
      </c>
      <c r="D139" s="101" t="s">
        <v>51</v>
      </c>
      <c r="E139" s="157" t="s">
        <v>193</v>
      </c>
      <c r="F139" s="158" t="s">
        <v>138</v>
      </c>
      <c r="G139" s="74"/>
      <c r="H139" s="124">
        <f aca="true" t="shared" si="11" ref="H139:J140">H140</f>
        <v>4000</v>
      </c>
      <c r="I139" s="124">
        <f t="shared" si="11"/>
        <v>41163</v>
      </c>
      <c r="J139" s="124">
        <f t="shared" si="11"/>
        <v>37050</v>
      </c>
    </row>
    <row r="140" spans="1:10" s="14" customFormat="1" ht="81.75" customHeight="1">
      <c r="A140" s="81" t="s">
        <v>237</v>
      </c>
      <c r="B140" s="78" t="s">
        <v>49</v>
      </c>
      <c r="C140" s="89" t="s">
        <v>81</v>
      </c>
      <c r="D140" s="89" t="s">
        <v>51</v>
      </c>
      <c r="E140" s="183" t="s">
        <v>240</v>
      </c>
      <c r="F140" s="165" t="s">
        <v>138</v>
      </c>
      <c r="G140" s="72"/>
      <c r="H140" s="127">
        <f t="shared" si="11"/>
        <v>4000</v>
      </c>
      <c r="I140" s="127">
        <f t="shared" si="11"/>
        <v>41163</v>
      </c>
      <c r="J140" s="127">
        <f t="shared" si="11"/>
        <v>37050</v>
      </c>
    </row>
    <row r="141" spans="1:10" s="14" customFormat="1" ht="40.5" customHeight="1">
      <c r="A141" s="195" t="s">
        <v>209</v>
      </c>
      <c r="B141" s="78" t="s">
        <v>49</v>
      </c>
      <c r="C141" s="89" t="s">
        <v>81</v>
      </c>
      <c r="D141" s="89" t="s">
        <v>51</v>
      </c>
      <c r="E141" s="183" t="s">
        <v>210</v>
      </c>
      <c r="F141" s="165" t="s">
        <v>138</v>
      </c>
      <c r="G141" s="72"/>
      <c r="H141" s="127">
        <f>H142+H145</f>
        <v>4000</v>
      </c>
      <c r="I141" s="127">
        <f>I142+I145</f>
        <v>41163</v>
      </c>
      <c r="J141" s="127">
        <f>J142+J145</f>
        <v>37050</v>
      </c>
    </row>
    <row r="142" spans="1:10" s="14" customFormat="1" ht="55.5" customHeight="1" hidden="1">
      <c r="A142" s="134" t="s">
        <v>184</v>
      </c>
      <c r="B142" s="78" t="s">
        <v>49</v>
      </c>
      <c r="C142" s="89" t="s">
        <v>81</v>
      </c>
      <c r="D142" s="89" t="s">
        <v>51</v>
      </c>
      <c r="E142" s="183" t="s">
        <v>211</v>
      </c>
      <c r="F142" s="165" t="s">
        <v>183</v>
      </c>
      <c r="G142" s="72"/>
      <c r="H142" s="127">
        <f>H143+H144</f>
        <v>0</v>
      </c>
      <c r="I142" s="127">
        <f>I143+I144</f>
        <v>0</v>
      </c>
      <c r="J142" s="127">
        <f>J143+J144</f>
        <v>0</v>
      </c>
    </row>
    <row r="143" spans="1:10" s="14" customFormat="1" ht="31.5" customHeight="1" hidden="1">
      <c r="A143" s="81" t="s">
        <v>143</v>
      </c>
      <c r="B143" s="78"/>
      <c r="C143" s="89" t="s">
        <v>81</v>
      </c>
      <c r="D143" s="89" t="s">
        <v>51</v>
      </c>
      <c r="E143" s="183" t="s">
        <v>239</v>
      </c>
      <c r="F143" s="165" t="s">
        <v>183</v>
      </c>
      <c r="G143" s="72" t="s">
        <v>59</v>
      </c>
      <c r="H143" s="127">
        <v>0</v>
      </c>
      <c r="I143" s="127">
        <v>0</v>
      </c>
      <c r="J143" s="127">
        <v>0</v>
      </c>
    </row>
    <row r="144" spans="1:10" s="14" customFormat="1" ht="38.25" customHeight="1" hidden="1">
      <c r="A144" s="81" t="s">
        <v>60</v>
      </c>
      <c r="B144" s="78" t="s">
        <v>49</v>
      </c>
      <c r="C144" s="89" t="s">
        <v>81</v>
      </c>
      <c r="D144" s="89" t="s">
        <v>51</v>
      </c>
      <c r="E144" s="170" t="s">
        <v>227</v>
      </c>
      <c r="F144" s="165" t="s">
        <v>228</v>
      </c>
      <c r="G144" s="72" t="s">
        <v>61</v>
      </c>
      <c r="H144" s="127">
        <v>0</v>
      </c>
      <c r="I144" s="127">
        <v>0</v>
      </c>
      <c r="J144" s="127">
        <v>0</v>
      </c>
    </row>
    <row r="145" spans="1:10" s="14" customFormat="1" ht="32.25" customHeight="1">
      <c r="A145" s="137" t="s">
        <v>225</v>
      </c>
      <c r="B145" s="78"/>
      <c r="C145" s="89" t="s">
        <v>81</v>
      </c>
      <c r="D145" s="89" t="s">
        <v>51</v>
      </c>
      <c r="E145" s="170" t="s">
        <v>227</v>
      </c>
      <c r="F145" s="184" t="s">
        <v>224</v>
      </c>
      <c r="G145" s="72"/>
      <c r="H145" s="127">
        <f>H147+H146</f>
        <v>4000</v>
      </c>
      <c r="I145" s="127">
        <f>I147+I146</f>
        <v>41163</v>
      </c>
      <c r="J145" s="127">
        <f>J147+J146</f>
        <v>37050</v>
      </c>
    </row>
    <row r="146" spans="1:10" s="14" customFormat="1" ht="30.75" customHeight="1" hidden="1">
      <c r="A146" s="137" t="s">
        <v>143</v>
      </c>
      <c r="B146" s="78"/>
      <c r="C146" s="89" t="s">
        <v>81</v>
      </c>
      <c r="D146" s="89" t="s">
        <v>51</v>
      </c>
      <c r="E146" s="170" t="s">
        <v>223</v>
      </c>
      <c r="F146" s="184" t="s">
        <v>224</v>
      </c>
      <c r="G146" s="72" t="s">
        <v>59</v>
      </c>
      <c r="H146" s="127">
        <v>0</v>
      </c>
      <c r="I146" s="127">
        <v>10000</v>
      </c>
      <c r="J146" s="127">
        <v>10000</v>
      </c>
    </row>
    <row r="147" spans="1:10" s="14" customFormat="1" ht="42" customHeight="1">
      <c r="A147" s="81" t="s">
        <v>60</v>
      </c>
      <c r="B147" s="74" t="s">
        <v>49</v>
      </c>
      <c r="C147" s="92" t="s">
        <v>81</v>
      </c>
      <c r="D147" s="92" t="s">
        <v>51</v>
      </c>
      <c r="E147" s="169" t="s">
        <v>223</v>
      </c>
      <c r="F147" s="184" t="s">
        <v>224</v>
      </c>
      <c r="G147" s="92" t="s">
        <v>61</v>
      </c>
      <c r="H147" s="133">
        <v>4000</v>
      </c>
      <c r="I147" s="133">
        <v>31163</v>
      </c>
      <c r="J147" s="133">
        <v>27050</v>
      </c>
    </row>
    <row r="148" spans="1:39" s="29" customFormat="1" ht="33" customHeight="1">
      <c r="A148" s="87" t="s">
        <v>83</v>
      </c>
      <c r="B148" s="76" t="s">
        <v>49</v>
      </c>
      <c r="C148" s="88" t="s">
        <v>81</v>
      </c>
      <c r="D148" s="88" t="s">
        <v>75</v>
      </c>
      <c r="E148" s="160"/>
      <c r="F148" s="161"/>
      <c r="G148" s="88"/>
      <c r="H148" s="132">
        <f>H149+H154</f>
        <v>175000</v>
      </c>
      <c r="I148" s="132" t="e">
        <f>+I154</f>
        <v>#REF!</v>
      </c>
      <c r="J148" s="132" t="e">
        <f>+J154</f>
        <v>#REF!</v>
      </c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</row>
    <row r="149" spans="1:39" s="29" customFormat="1" ht="39.75" customHeight="1" hidden="1">
      <c r="A149" s="209" t="s">
        <v>279</v>
      </c>
      <c r="B149" s="78"/>
      <c r="C149" s="202" t="s">
        <v>81</v>
      </c>
      <c r="D149" s="218" t="s">
        <v>75</v>
      </c>
      <c r="E149" s="219" t="s">
        <v>283</v>
      </c>
      <c r="F149" s="220" t="s">
        <v>138</v>
      </c>
      <c r="G149" s="79"/>
      <c r="H149" s="123">
        <f>H150</f>
        <v>0</v>
      </c>
      <c r="I149" s="132"/>
      <c r="J149" s="132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</row>
    <row r="150" spans="1:39" s="29" customFormat="1" ht="39.75" customHeight="1" hidden="1">
      <c r="A150" s="201" t="s">
        <v>280</v>
      </c>
      <c r="B150" s="74" t="s">
        <v>49</v>
      </c>
      <c r="C150" s="202" t="s">
        <v>81</v>
      </c>
      <c r="D150" s="218" t="s">
        <v>75</v>
      </c>
      <c r="E150" s="219" t="s">
        <v>284</v>
      </c>
      <c r="F150" s="220" t="s">
        <v>138</v>
      </c>
      <c r="G150" s="72"/>
      <c r="H150" s="127">
        <f>H151</f>
        <v>0</v>
      </c>
      <c r="I150" s="132"/>
      <c r="J150" s="132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</row>
    <row r="151" spans="1:39" s="29" customFormat="1" ht="39.75" customHeight="1" hidden="1">
      <c r="A151" s="208" t="s">
        <v>282</v>
      </c>
      <c r="B151" s="74" t="s">
        <v>49</v>
      </c>
      <c r="C151" s="221" t="s">
        <v>81</v>
      </c>
      <c r="D151" s="222" t="s">
        <v>75</v>
      </c>
      <c r="E151" s="223" t="s">
        <v>285</v>
      </c>
      <c r="F151" s="224" t="s">
        <v>138</v>
      </c>
      <c r="G151" s="72"/>
      <c r="H151" s="124">
        <f>H152</f>
        <v>0</v>
      </c>
      <c r="I151" s="132"/>
      <c r="J151" s="132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</row>
    <row r="152" spans="1:39" s="29" customFormat="1" ht="39.75" customHeight="1" hidden="1">
      <c r="A152" s="201" t="s">
        <v>281</v>
      </c>
      <c r="B152" s="74" t="s">
        <v>49</v>
      </c>
      <c r="C152" s="202" t="s">
        <v>81</v>
      </c>
      <c r="D152" s="218" t="s">
        <v>75</v>
      </c>
      <c r="E152" s="219" t="s">
        <v>285</v>
      </c>
      <c r="F152" s="220" t="s">
        <v>286</v>
      </c>
      <c r="G152" s="74"/>
      <c r="H152" s="124">
        <f>H153</f>
        <v>0</v>
      </c>
      <c r="I152" s="132"/>
      <c r="J152" s="132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</row>
    <row r="153" spans="1:39" s="29" customFormat="1" ht="39.75" customHeight="1" hidden="1">
      <c r="A153" s="217" t="s">
        <v>143</v>
      </c>
      <c r="B153" s="72" t="s">
        <v>49</v>
      </c>
      <c r="C153" s="202" t="s">
        <v>81</v>
      </c>
      <c r="D153" s="218" t="s">
        <v>75</v>
      </c>
      <c r="E153" s="225" t="s">
        <v>285</v>
      </c>
      <c r="F153" s="226" t="s">
        <v>286</v>
      </c>
      <c r="G153" s="72" t="s">
        <v>59</v>
      </c>
      <c r="H153" s="127">
        <v>0</v>
      </c>
      <c r="I153" s="132"/>
      <c r="J153" s="132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</row>
    <row r="154" spans="1:39" s="21" customFormat="1" ht="66.75" customHeight="1">
      <c r="A154" s="93" t="s">
        <v>218</v>
      </c>
      <c r="B154" s="78" t="s">
        <v>49</v>
      </c>
      <c r="C154" s="77" t="s">
        <v>81</v>
      </c>
      <c r="D154" s="77" t="s">
        <v>75</v>
      </c>
      <c r="E154" s="160" t="s">
        <v>193</v>
      </c>
      <c r="F154" s="161" t="s">
        <v>138</v>
      </c>
      <c r="G154" s="77"/>
      <c r="H154" s="122">
        <f>H155</f>
        <v>175000</v>
      </c>
      <c r="I154" s="122" t="e">
        <f>I155</f>
        <v>#REF!</v>
      </c>
      <c r="J154" s="122" t="e">
        <f>J155</f>
        <v>#REF!</v>
      </c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</row>
    <row r="155" spans="1:39" s="21" customFormat="1" ht="75" customHeight="1">
      <c r="A155" s="149" t="s">
        <v>234</v>
      </c>
      <c r="B155" s="78" t="s">
        <v>49</v>
      </c>
      <c r="C155" s="79" t="s">
        <v>81</v>
      </c>
      <c r="D155" s="79" t="s">
        <v>75</v>
      </c>
      <c r="E155" s="162" t="s">
        <v>238</v>
      </c>
      <c r="F155" s="163" t="s">
        <v>138</v>
      </c>
      <c r="G155" s="79"/>
      <c r="H155" s="123">
        <f>H159+H162</f>
        <v>175000</v>
      </c>
      <c r="I155" s="123" t="e">
        <f>I159+#REF!</f>
        <v>#REF!</v>
      </c>
      <c r="J155" s="123" t="e">
        <f>J159+#REF!</f>
        <v>#REF!</v>
      </c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</row>
    <row r="156" spans="1:39" s="21" customFormat="1" ht="59.25" customHeight="1" hidden="1">
      <c r="A156" s="149" t="s">
        <v>135</v>
      </c>
      <c r="B156" s="78" t="s">
        <v>49</v>
      </c>
      <c r="C156" s="79" t="s">
        <v>81</v>
      </c>
      <c r="D156" s="79" t="s">
        <v>75</v>
      </c>
      <c r="E156" s="162" t="s">
        <v>134</v>
      </c>
      <c r="F156" s="163"/>
      <c r="G156" s="79" t="s">
        <v>61</v>
      </c>
      <c r="H156" s="123"/>
      <c r="I156" s="123"/>
      <c r="J156" s="123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</row>
    <row r="157" spans="1:39" s="21" customFormat="1" ht="59.25" customHeight="1" hidden="1">
      <c r="A157" s="81" t="s">
        <v>60</v>
      </c>
      <c r="B157" s="78" t="s">
        <v>49</v>
      </c>
      <c r="C157" s="79" t="s">
        <v>81</v>
      </c>
      <c r="D157" s="79" t="s">
        <v>75</v>
      </c>
      <c r="E157" s="162" t="s">
        <v>134</v>
      </c>
      <c r="F157" s="163"/>
      <c r="G157" s="79" t="s">
        <v>59</v>
      </c>
      <c r="H157" s="123"/>
      <c r="I157" s="123"/>
      <c r="J157" s="123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</row>
    <row r="158" spans="1:39" s="21" customFormat="1" ht="33.75" customHeight="1" hidden="1">
      <c r="A158" s="81" t="s">
        <v>58</v>
      </c>
      <c r="B158" s="78" t="s">
        <v>49</v>
      </c>
      <c r="C158" s="79" t="s">
        <v>81</v>
      </c>
      <c r="D158" s="79" t="s">
        <v>75</v>
      </c>
      <c r="E158" s="162" t="s">
        <v>181</v>
      </c>
      <c r="F158" s="163" t="s">
        <v>138</v>
      </c>
      <c r="G158" s="79"/>
      <c r="H158" s="123">
        <f>H159</f>
        <v>150000</v>
      </c>
      <c r="I158" s="123">
        <f>I159</f>
        <v>15000</v>
      </c>
      <c r="J158" s="123">
        <f>J159</f>
        <v>15000</v>
      </c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</row>
    <row r="159" spans="1:10" s="20" customFormat="1" ht="26.25" customHeight="1">
      <c r="A159" s="99" t="s">
        <v>176</v>
      </c>
      <c r="B159" s="78" t="s">
        <v>49</v>
      </c>
      <c r="C159" s="79" t="s">
        <v>81</v>
      </c>
      <c r="D159" s="79" t="s">
        <v>75</v>
      </c>
      <c r="E159" s="162" t="s">
        <v>178</v>
      </c>
      <c r="F159" s="163" t="s">
        <v>138</v>
      </c>
      <c r="G159" s="79"/>
      <c r="H159" s="123">
        <f>SUM(H160:H160)</f>
        <v>150000</v>
      </c>
      <c r="I159" s="123">
        <f>SUM(I160:I160)</f>
        <v>15000</v>
      </c>
      <c r="J159" s="123">
        <f>SUM(J160:J160)</f>
        <v>15000</v>
      </c>
    </row>
    <row r="160" spans="1:10" s="20" customFormat="1" ht="27" customHeight="1">
      <c r="A160" s="149" t="s">
        <v>100</v>
      </c>
      <c r="B160" s="78" t="s">
        <v>49</v>
      </c>
      <c r="C160" s="79" t="s">
        <v>81</v>
      </c>
      <c r="D160" s="79" t="s">
        <v>75</v>
      </c>
      <c r="E160" s="162" t="s">
        <v>178</v>
      </c>
      <c r="F160" s="163" t="s">
        <v>177</v>
      </c>
      <c r="G160" s="79"/>
      <c r="H160" s="123">
        <f>H161</f>
        <v>150000</v>
      </c>
      <c r="I160" s="123">
        <f>I161</f>
        <v>15000</v>
      </c>
      <c r="J160" s="123">
        <f>J161</f>
        <v>15000</v>
      </c>
    </row>
    <row r="161" spans="1:10" s="20" customFormat="1" ht="26.25" customHeight="1">
      <c r="A161" s="140" t="s">
        <v>143</v>
      </c>
      <c r="B161" s="78"/>
      <c r="C161" s="79" t="s">
        <v>81</v>
      </c>
      <c r="D161" s="79" t="s">
        <v>75</v>
      </c>
      <c r="E161" s="162" t="s">
        <v>178</v>
      </c>
      <c r="F161" s="163" t="s">
        <v>233</v>
      </c>
      <c r="G161" s="79" t="s">
        <v>59</v>
      </c>
      <c r="H161" s="123">
        <v>150000</v>
      </c>
      <c r="I161" s="123">
        <v>15000</v>
      </c>
      <c r="J161" s="123">
        <v>15000</v>
      </c>
    </row>
    <row r="162" spans="1:10" s="20" customFormat="1" ht="42" customHeight="1">
      <c r="A162" s="99" t="s">
        <v>179</v>
      </c>
      <c r="B162" s="78"/>
      <c r="C162" s="79" t="s">
        <v>81</v>
      </c>
      <c r="D162" s="79" t="s">
        <v>75</v>
      </c>
      <c r="E162" s="162" t="s">
        <v>180</v>
      </c>
      <c r="F162" s="163" t="s">
        <v>138</v>
      </c>
      <c r="G162" s="79"/>
      <c r="H162" s="123">
        <f>H163</f>
        <v>25000</v>
      </c>
      <c r="I162" s="123"/>
      <c r="J162" s="123"/>
    </row>
    <row r="163" spans="1:10" s="20" customFormat="1" ht="43.5" customHeight="1">
      <c r="A163" s="149" t="s">
        <v>100</v>
      </c>
      <c r="B163" s="78"/>
      <c r="C163" s="79" t="s">
        <v>81</v>
      </c>
      <c r="D163" s="79" t="s">
        <v>75</v>
      </c>
      <c r="E163" s="162" t="s">
        <v>180</v>
      </c>
      <c r="F163" s="163" t="s">
        <v>177</v>
      </c>
      <c r="G163" s="79"/>
      <c r="H163" s="123">
        <f>H164</f>
        <v>25000</v>
      </c>
      <c r="I163" s="123"/>
      <c r="J163" s="123"/>
    </row>
    <row r="164" spans="1:10" s="20" customFormat="1" ht="47.25" customHeight="1">
      <c r="A164" s="81" t="s">
        <v>58</v>
      </c>
      <c r="B164" s="78"/>
      <c r="C164" s="79" t="s">
        <v>81</v>
      </c>
      <c r="D164" s="79" t="s">
        <v>75</v>
      </c>
      <c r="E164" s="162" t="s">
        <v>180</v>
      </c>
      <c r="F164" s="163" t="s">
        <v>233</v>
      </c>
      <c r="G164" s="79" t="s">
        <v>59</v>
      </c>
      <c r="H164" s="123">
        <v>25000</v>
      </c>
      <c r="I164" s="123"/>
      <c r="J164" s="123"/>
    </row>
    <row r="165" spans="1:10" s="14" customFormat="1" ht="39" customHeight="1">
      <c r="A165" s="75" t="s">
        <v>84</v>
      </c>
      <c r="B165" s="74" t="s">
        <v>49</v>
      </c>
      <c r="C165" s="73" t="s">
        <v>85</v>
      </c>
      <c r="D165" s="73"/>
      <c r="E165" s="167"/>
      <c r="F165" s="156"/>
      <c r="G165" s="73"/>
      <c r="H165" s="121">
        <f>+H166</f>
        <v>559084</v>
      </c>
      <c r="I165" s="121" t="e">
        <f>+I166</f>
        <v>#REF!</v>
      </c>
      <c r="J165" s="121" t="e">
        <f>+J166</f>
        <v>#REF!</v>
      </c>
    </row>
    <row r="166" spans="1:10" s="14" customFormat="1" ht="49.5" customHeight="1">
      <c r="A166" s="75" t="s">
        <v>86</v>
      </c>
      <c r="B166" s="76" t="s">
        <v>49</v>
      </c>
      <c r="C166" s="74" t="s">
        <v>85</v>
      </c>
      <c r="D166" s="74" t="s">
        <v>50</v>
      </c>
      <c r="E166" s="157"/>
      <c r="F166" s="158"/>
      <c r="G166" s="73"/>
      <c r="H166" s="121">
        <f>H167</f>
        <v>559084</v>
      </c>
      <c r="I166" s="121" t="e">
        <f>I167</f>
        <v>#REF!</v>
      </c>
      <c r="J166" s="121" t="e">
        <f>J167</f>
        <v>#REF!</v>
      </c>
    </row>
    <row r="167" spans="1:10" s="14" customFormat="1" ht="56.25" customHeight="1">
      <c r="A167" s="93" t="s">
        <v>263</v>
      </c>
      <c r="B167" s="78" t="s">
        <v>49</v>
      </c>
      <c r="C167" s="74" t="s">
        <v>85</v>
      </c>
      <c r="D167" s="74" t="s">
        <v>50</v>
      </c>
      <c r="E167" s="157" t="s">
        <v>168</v>
      </c>
      <c r="F167" s="158" t="s">
        <v>138</v>
      </c>
      <c r="G167" s="74"/>
      <c r="H167" s="121">
        <f>H168</f>
        <v>559084</v>
      </c>
      <c r="I167" s="121" t="e">
        <f>I168+#REF!</f>
        <v>#REF!</v>
      </c>
      <c r="J167" s="121" t="e">
        <f>J168+#REF!</f>
        <v>#REF!</v>
      </c>
    </row>
    <row r="168" spans="1:10" s="14" customFormat="1" ht="56.25" customHeight="1">
      <c r="A168" s="80" t="s">
        <v>264</v>
      </c>
      <c r="B168" s="78" t="s">
        <v>49</v>
      </c>
      <c r="C168" s="72" t="s">
        <v>85</v>
      </c>
      <c r="D168" s="72" t="s">
        <v>50</v>
      </c>
      <c r="E168" s="170" t="s">
        <v>169</v>
      </c>
      <c r="F168" s="165" t="s">
        <v>138</v>
      </c>
      <c r="G168" s="72"/>
      <c r="H168" s="126">
        <f>H169</f>
        <v>559084</v>
      </c>
      <c r="I168" s="126" t="e">
        <f>I169</f>
        <v>#REF!</v>
      </c>
      <c r="J168" s="126" t="e">
        <f>J169</f>
        <v>#REF!</v>
      </c>
    </row>
    <row r="169" spans="1:10" s="14" customFormat="1" ht="47.25" customHeight="1">
      <c r="A169" s="195" t="s">
        <v>170</v>
      </c>
      <c r="B169" s="78" t="s">
        <v>49</v>
      </c>
      <c r="C169" s="72" t="s">
        <v>85</v>
      </c>
      <c r="D169" s="72" t="s">
        <v>50</v>
      </c>
      <c r="E169" s="170" t="s">
        <v>171</v>
      </c>
      <c r="F169" s="163" t="s">
        <v>138</v>
      </c>
      <c r="G169" s="72"/>
      <c r="H169" s="126">
        <f>H170+H176+H174</f>
        <v>559084</v>
      </c>
      <c r="I169" s="126" t="e">
        <f>I170+I176+I174+#REF!</f>
        <v>#REF!</v>
      </c>
      <c r="J169" s="126" t="e">
        <f>J170+J176+J174+#REF!</f>
        <v>#REF!</v>
      </c>
    </row>
    <row r="170" spans="1:10" s="14" customFormat="1" ht="39.75" customHeight="1">
      <c r="A170" s="81" t="s">
        <v>97</v>
      </c>
      <c r="B170" s="78" t="s">
        <v>49</v>
      </c>
      <c r="C170" s="72" t="s">
        <v>85</v>
      </c>
      <c r="D170" s="72" t="s">
        <v>50</v>
      </c>
      <c r="E170" s="170" t="s">
        <v>171</v>
      </c>
      <c r="F170" s="163" t="s">
        <v>172</v>
      </c>
      <c r="G170" s="72"/>
      <c r="H170" s="127">
        <f>H171+H172+H173</f>
        <v>12400</v>
      </c>
      <c r="I170" s="127">
        <f>I171+I172+I173</f>
        <v>34200</v>
      </c>
      <c r="J170" s="127">
        <f>J171+J172+J173</f>
        <v>34200</v>
      </c>
    </row>
    <row r="171" spans="1:10" s="14" customFormat="1" ht="54" customHeight="1" hidden="1">
      <c r="A171" s="80" t="s">
        <v>57</v>
      </c>
      <c r="B171" s="78" t="s">
        <v>49</v>
      </c>
      <c r="C171" s="72" t="s">
        <v>85</v>
      </c>
      <c r="D171" s="72" t="s">
        <v>50</v>
      </c>
      <c r="E171" s="170" t="s">
        <v>171</v>
      </c>
      <c r="F171" s="163" t="s">
        <v>172</v>
      </c>
      <c r="G171" s="72" t="s">
        <v>52</v>
      </c>
      <c r="H171" s="127">
        <v>0</v>
      </c>
      <c r="I171" s="127">
        <v>0</v>
      </c>
      <c r="J171" s="127">
        <v>0</v>
      </c>
    </row>
    <row r="172" spans="1:10" s="14" customFormat="1" ht="45" customHeight="1">
      <c r="A172" s="140" t="s">
        <v>143</v>
      </c>
      <c r="B172" s="78" t="s">
        <v>49</v>
      </c>
      <c r="C172" s="72" t="s">
        <v>85</v>
      </c>
      <c r="D172" s="72" t="s">
        <v>50</v>
      </c>
      <c r="E172" s="170" t="s">
        <v>171</v>
      </c>
      <c r="F172" s="163" t="s">
        <v>172</v>
      </c>
      <c r="G172" s="72" t="s">
        <v>59</v>
      </c>
      <c r="H172" s="127">
        <v>12400</v>
      </c>
      <c r="I172" s="127">
        <v>31200</v>
      </c>
      <c r="J172" s="127">
        <v>31200</v>
      </c>
    </row>
    <row r="173" spans="1:10" s="14" customFormat="1" ht="50.25" customHeight="1" hidden="1">
      <c r="A173" s="81" t="s">
        <v>60</v>
      </c>
      <c r="B173" s="78" t="s">
        <v>49</v>
      </c>
      <c r="C173" s="72" t="s">
        <v>85</v>
      </c>
      <c r="D173" s="72" t="s">
        <v>50</v>
      </c>
      <c r="E173" s="170" t="s">
        <v>171</v>
      </c>
      <c r="F173" s="163" t="s">
        <v>172</v>
      </c>
      <c r="G173" s="72" t="s">
        <v>61</v>
      </c>
      <c r="H173" s="127">
        <v>0</v>
      </c>
      <c r="I173" s="127">
        <v>3000</v>
      </c>
      <c r="J173" s="127">
        <v>3000</v>
      </c>
    </row>
    <row r="174" spans="1:10" s="14" customFormat="1" ht="44.25" customHeight="1">
      <c r="A174" s="81" t="s">
        <v>278</v>
      </c>
      <c r="B174" s="78"/>
      <c r="C174" s="72" t="s">
        <v>85</v>
      </c>
      <c r="D174" s="72" t="s">
        <v>50</v>
      </c>
      <c r="E174" s="170" t="s">
        <v>171</v>
      </c>
      <c r="F174" s="163" t="s">
        <v>243</v>
      </c>
      <c r="G174" s="72" t="s">
        <v>268</v>
      </c>
      <c r="H174" s="127">
        <f>H175</f>
        <v>392523</v>
      </c>
      <c r="I174" s="127">
        <f>I175</f>
        <v>270000</v>
      </c>
      <c r="J174" s="127">
        <f>J175</f>
        <v>270000</v>
      </c>
    </row>
    <row r="175" spans="1:10" s="14" customFormat="1" ht="84.75" customHeight="1">
      <c r="A175" s="81" t="s">
        <v>57</v>
      </c>
      <c r="B175" s="78"/>
      <c r="C175" s="72" t="s">
        <v>85</v>
      </c>
      <c r="D175" s="72" t="s">
        <v>50</v>
      </c>
      <c r="E175" s="170" t="s">
        <v>171</v>
      </c>
      <c r="F175" s="163" t="s">
        <v>243</v>
      </c>
      <c r="G175" s="72" t="s">
        <v>52</v>
      </c>
      <c r="H175" s="127">
        <v>392523</v>
      </c>
      <c r="I175" s="127">
        <v>270000</v>
      </c>
      <c r="J175" s="127">
        <v>270000</v>
      </c>
    </row>
    <row r="176" spans="1:10" s="14" customFormat="1" ht="60.75" customHeight="1">
      <c r="A176" s="141" t="s">
        <v>136</v>
      </c>
      <c r="B176" s="78"/>
      <c r="C176" s="72" t="s">
        <v>85</v>
      </c>
      <c r="D176" s="72" t="s">
        <v>50</v>
      </c>
      <c r="E176" s="170" t="s">
        <v>171</v>
      </c>
      <c r="F176" s="165" t="s">
        <v>242</v>
      </c>
      <c r="G176" s="72"/>
      <c r="H176" s="127">
        <f>H177</f>
        <v>154161</v>
      </c>
      <c r="I176" s="127">
        <f>I177</f>
        <v>0</v>
      </c>
      <c r="J176" s="127">
        <f>J177</f>
        <v>0</v>
      </c>
    </row>
    <row r="177" spans="1:10" s="14" customFormat="1" ht="67.5" customHeight="1">
      <c r="A177" s="216" t="s">
        <v>57</v>
      </c>
      <c r="B177" s="78" t="s">
        <v>49</v>
      </c>
      <c r="C177" s="72" t="s">
        <v>85</v>
      </c>
      <c r="D177" s="72" t="s">
        <v>50</v>
      </c>
      <c r="E177" s="170" t="s">
        <v>171</v>
      </c>
      <c r="F177" s="165" t="s">
        <v>242</v>
      </c>
      <c r="G177" s="72" t="s">
        <v>52</v>
      </c>
      <c r="H177" s="127">
        <v>154161</v>
      </c>
      <c r="I177" s="127">
        <v>0</v>
      </c>
      <c r="J177" s="127">
        <v>0</v>
      </c>
    </row>
    <row r="178" spans="1:10" s="14" customFormat="1" ht="40.5" customHeight="1">
      <c r="A178" s="75" t="s">
        <v>87</v>
      </c>
      <c r="B178" s="74" t="s">
        <v>49</v>
      </c>
      <c r="C178" s="94">
        <v>10</v>
      </c>
      <c r="D178" s="88"/>
      <c r="E178" s="167"/>
      <c r="F178" s="156"/>
      <c r="G178" s="88"/>
      <c r="H178" s="121">
        <f>H179</f>
        <v>11549</v>
      </c>
      <c r="I178" s="212"/>
      <c r="J178" s="13"/>
    </row>
    <row r="179" spans="1:10" s="14" customFormat="1" ht="42.75" customHeight="1">
      <c r="A179" s="75" t="s">
        <v>88</v>
      </c>
      <c r="B179" s="76" t="s">
        <v>49</v>
      </c>
      <c r="C179" s="146">
        <v>10</v>
      </c>
      <c r="D179" s="73" t="s">
        <v>50</v>
      </c>
      <c r="E179" s="231"/>
      <c r="F179" s="232"/>
      <c r="G179" s="73"/>
      <c r="H179" s="121">
        <f>H180</f>
        <v>11549</v>
      </c>
      <c r="I179" s="212"/>
      <c r="J179" s="13"/>
    </row>
    <row r="180" spans="1:10" s="14" customFormat="1" ht="38.25" customHeight="1">
      <c r="A180" s="229" t="s">
        <v>114</v>
      </c>
      <c r="B180" s="78" t="s">
        <v>49</v>
      </c>
      <c r="C180" s="85">
        <v>10</v>
      </c>
      <c r="D180" s="72" t="s">
        <v>50</v>
      </c>
      <c r="E180" s="231" t="s">
        <v>154</v>
      </c>
      <c r="F180" s="232" t="s">
        <v>138</v>
      </c>
      <c r="G180" s="74"/>
      <c r="H180" s="237">
        <f>H181</f>
        <v>11549</v>
      </c>
      <c r="I180" s="214"/>
      <c r="J180" s="13"/>
    </row>
    <row r="181" spans="1:10" s="14" customFormat="1" ht="54" customHeight="1">
      <c r="A181" s="229" t="s">
        <v>89</v>
      </c>
      <c r="B181" s="78" t="s">
        <v>49</v>
      </c>
      <c r="C181" s="85">
        <v>10</v>
      </c>
      <c r="D181" s="72" t="s">
        <v>50</v>
      </c>
      <c r="E181" s="233" t="s">
        <v>154</v>
      </c>
      <c r="F181" s="234" t="s">
        <v>174</v>
      </c>
      <c r="G181" s="74"/>
      <c r="H181" s="237">
        <f>H182</f>
        <v>11549</v>
      </c>
      <c r="I181" s="214"/>
      <c r="J181" s="13"/>
    </row>
    <row r="182" spans="1:10" s="14" customFormat="1" ht="30.75" customHeight="1">
      <c r="A182" s="230" t="s">
        <v>90</v>
      </c>
      <c r="B182" s="78" t="s">
        <v>49</v>
      </c>
      <c r="C182" s="85">
        <v>10</v>
      </c>
      <c r="D182" s="72" t="s">
        <v>50</v>
      </c>
      <c r="E182" s="235" t="s">
        <v>154</v>
      </c>
      <c r="F182" s="236" t="s">
        <v>174</v>
      </c>
      <c r="G182" s="72" t="s">
        <v>91</v>
      </c>
      <c r="H182" s="126">
        <v>11549</v>
      </c>
      <c r="I182" s="213"/>
      <c r="J182" s="13"/>
    </row>
    <row r="183" spans="2:39" s="17" customFormat="1" ht="18.75">
      <c r="B183" s="7"/>
      <c r="C183" s="7"/>
      <c r="D183" s="30"/>
      <c r="E183" s="31"/>
      <c r="F183" s="32"/>
      <c r="G183" s="7"/>
      <c r="H183" s="33"/>
      <c r="I183" s="33"/>
      <c r="J183" s="15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</row>
    <row r="184" spans="1:39" s="17" customFormat="1" ht="18.75">
      <c r="A184" s="5"/>
      <c r="B184" s="7"/>
      <c r="C184" s="7"/>
      <c r="D184" s="30"/>
      <c r="E184" s="31"/>
      <c r="F184" s="32"/>
      <c r="G184" s="7"/>
      <c r="H184" s="33"/>
      <c r="I184" s="33"/>
      <c r="J184" s="15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</row>
    <row r="185" spans="1:39" s="17" customFormat="1" ht="18.75">
      <c r="A185" s="5"/>
      <c r="B185" s="7"/>
      <c r="C185" s="7"/>
      <c r="D185" s="30"/>
      <c r="E185" s="31"/>
      <c r="F185" s="32"/>
      <c r="G185" s="7"/>
      <c r="H185" s="33"/>
      <c r="I185" s="33"/>
      <c r="J185" s="15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</row>
    <row r="186" spans="1:39" s="17" customFormat="1" ht="18.75">
      <c r="A186" s="5"/>
      <c r="B186" s="7"/>
      <c r="C186" s="7"/>
      <c r="D186" s="30"/>
      <c r="E186" s="31"/>
      <c r="F186" s="32"/>
      <c r="G186" s="7"/>
      <c r="H186" s="33"/>
      <c r="I186" s="33"/>
      <c r="J186" s="15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</row>
    <row r="187" spans="1:39" s="17" customFormat="1" ht="18.75">
      <c r="A187" s="5"/>
      <c r="B187" s="7"/>
      <c r="C187" s="7"/>
      <c r="D187" s="30"/>
      <c r="E187" s="31"/>
      <c r="F187" s="32"/>
      <c r="G187" s="7"/>
      <c r="H187" s="33"/>
      <c r="I187" s="33"/>
      <c r="J187" s="15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</row>
    <row r="188" spans="1:39" s="17" customFormat="1" ht="18.75">
      <c r="A188" s="5"/>
      <c r="B188" s="7"/>
      <c r="C188" s="7"/>
      <c r="D188" s="30"/>
      <c r="E188" s="31"/>
      <c r="F188" s="32"/>
      <c r="G188" s="7"/>
      <c r="H188" s="33"/>
      <c r="I188" s="33"/>
      <c r="J188" s="15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</row>
    <row r="189" spans="1:39" s="17" customFormat="1" ht="18.75">
      <c r="A189" s="5"/>
      <c r="B189" s="7"/>
      <c r="C189" s="7"/>
      <c r="D189" s="30"/>
      <c r="E189" s="31"/>
      <c r="F189" s="32"/>
      <c r="G189" s="7"/>
      <c r="H189" s="33"/>
      <c r="I189" s="33"/>
      <c r="J189" s="15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</row>
    <row r="190" spans="1:39" s="17" customFormat="1" ht="18.75">
      <c r="A190" s="5"/>
      <c r="B190" s="7"/>
      <c r="C190" s="7"/>
      <c r="D190" s="30"/>
      <c r="E190" s="31"/>
      <c r="F190" s="32"/>
      <c r="G190" s="7"/>
      <c r="H190" s="33"/>
      <c r="I190" s="33"/>
      <c r="J190" s="15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</row>
    <row r="191" spans="1:39" s="17" customFormat="1" ht="18.75">
      <c r="A191" s="5"/>
      <c r="B191" s="7"/>
      <c r="C191" s="7"/>
      <c r="D191" s="30"/>
      <c r="E191" s="31"/>
      <c r="F191" s="32"/>
      <c r="G191" s="7"/>
      <c r="H191" s="33"/>
      <c r="I191" s="33"/>
      <c r="J191" s="15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</row>
    <row r="192" spans="1:39" s="17" customFormat="1" ht="18.75">
      <c r="A192" s="5"/>
      <c r="B192" s="7"/>
      <c r="C192" s="7"/>
      <c r="D192" s="30"/>
      <c r="E192" s="31"/>
      <c r="F192" s="32"/>
      <c r="G192" s="7"/>
      <c r="H192" s="33"/>
      <c r="I192" s="33"/>
      <c r="J192" s="15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</row>
    <row r="193" spans="1:39" s="17" customFormat="1" ht="18.75">
      <c r="A193" s="5"/>
      <c r="B193" s="7"/>
      <c r="C193" s="7"/>
      <c r="D193" s="30"/>
      <c r="E193" s="31"/>
      <c r="F193" s="32"/>
      <c r="G193" s="7"/>
      <c r="H193" s="33"/>
      <c r="I193" s="33"/>
      <c r="J193" s="15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</row>
    <row r="194" spans="1:39" s="17" customFormat="1" ht="18.75">
      <c r="A194" s="5"/>
      <c r="B194" s="7"/>
      <c r="C194" s="7"/>
      <c r="D194" s="30"/>
      <c r="E194" s="31"/>
      <c r="F194" s="32"/>
      <c r="G194" s="7"/>
      <c r="H194" s="33"/>
      <c r="I194" s="33"/>
      <c r="J194" s="15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</row>
    <row r="195" spans="1:39" s="17" customFormat="1" ht="18.75">
      <c r="A195" s="5"/>
      <c r="B195" s="7"/>
      <c r="C195" s="7"/>
      <c r="D195" s="30"/>
      <c r="E195" s="31"/>
      <c r="F195" s="32"/>
      <c r="G195" s="7"/>
      <c r="H195" s="33"/>
      <c r="I195" s="33"/>
      <c r="J195" s="15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</row>
    <row r="196" spans="1:39" s="17" customFormat="1" ht="18.75">
      <c r="A196" s="5"/>
      <c r="B196" s="7"/>
      <c r="C196" s="7"/>
      <c r="D196" s="30"/>
      <c r="E196" s="31"/>
      <c r="F196" s="32"/>
      <c r="G196" s="7"/>
      <c r="H196" s="33"/>
      <c r="I196" s="33"/>
      <c r="J196" s="15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</row>
    <row r="197" spans="1:39" s="17" customFormat="1" ht="18.75">
      <c r="A197" s="5"/>
      <c r="B197" s="7"/>
      <c r="C197" s="7"/>
      <c r="D197" s="30"/>
      <c r="E197" s="31"/>
      <c r="F197" s="32"/>
      <c r="G197" s="7"/>
      <c r="H197" s="33"/>
      <c r="I197" s="33"/>
      <c r="J197" s="15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</row>
    <row r="198" spans="1:39" s="17" customFormat="1" ht="18.75">
      <c r="A198" s="5"/>
      <c r="B198" s="7"/>
      <c r="C198" s="7"/>
      <c r="D198" s="30"/>
      <c r="E198" s="31"/>
      <c r="F198" s="32"/>
      <c r="G198" s="7"/>
      <c r="H198" s="33"/>
      <c r="I198" s="33"/>
      <c r="J198" s="15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</row>
    <row r="199" spans="1:39" s="17" customFormat="1" ht="18.75">
      <c r="A199" s="5"/>
      <c r="B199" s="7"/>
      <c r="C199" s="7"/>
      <c r="D199" s="30"/>
      <c r="E199" s="31"/>
      <c r="F199" s="32"/>
      <c r="G199" s="7"/>
      <c r="H199" s="33"/>
      <c r="I199" s="33"/>
      <c r="J199" s="15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</row>
    <row r="200" spans="1:39" s="17" customFormat="1" ht="18.75">
      <c r="A200" s="5"/>
      <c r="B200" s="7"/>
      <c r="C200" s="7"/>
      <c r="D200" s="30"/>
      <c r="E200" s="31"/>
      <c r="F200" s="32"/>
      <c r="G200" s="7"/>
      <c r="H200" s="33"/>
      <c r="I200" s="33"/>
      <c r="J200" s="15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</row>
    <row r="201" spans="1:39" s="17" customFormat="1" ht="18.75">
      <c r="A201" s="5"/>
      <c r="B201" s="7"/>
      <c r="C201" s="7"/>
      <c r="D201" s="30"/>
      <c r="E201" s="31"/>
      <c r="F201" s="32"/>
      <c r="G201" s="7"/>
      <c r="H201" s="33"/>
      <c r="I201" s="33"/>
      <c r="J201" s="15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</row>
    <row r="202" spans="1:39" s="17" customFormat="1" ht="18.75">
      <c r="A202" s="5"/>
      <c r="B202" s="7"/>
      <c r="C202" s="7"/>
      <c r="D202" s="30"/>
      <c r="E202" s="31"/>
      <c r="F202" s="32"/>
      <c r="G202" s="7"/>
      <c r="H202" s="33"/>
      <c r="I202" s="33"/>
      <c r="J202" s="15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</row>
    <row r="203" spans="1:39" s="17" customFormat="1" ht="18.75">
      <c r="A203" s="5"/>
      <c r="B203" s="7"/>
      <c r="C203" s="7"/>
      <c r="D203" s="30"/>
      <c r="E203" s="31"/>
      <c r="F203" s="32"/>
      <c r="G203" s="7"/>
      <c r="H203" s="33"/>
      <c r="I203" s="33"/>
      <c r="J203" s="15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</row>
    <row r="204" spans="1:39" s="17" customFormat="1" ht="18.75">
      <c r="A204" s="5"/>
      <c r="B204" s="7"/>
      <c r="C204" s="7"/>
      <c r="D204" s="30"/>
      <c r="E204" s="31"/>
      <c r="F204" s="32"/>
      <c r="G204" s="7"/>
      <c r="H204" s="33"/>
      <c r="I204" s="33"/>
      <c r="J204" s="15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</row>
    <row r="205" spans="1:39" s="17" customFormat="1" ht="18.75">
      <c r="A205" s="5"/>
      <c r="B205" s="7"/>
      <c r="C205" s="7"/>
      <c r="D205" s="30"/>
      <c r="E205" s="31"/>
      <c r="F205" s="32"/>
      <c r="G205" s="7"/>
      <c r="H205" s="33"/>
      <c r="I205" s="33"/>
      <c r="J205" s="15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</row>
    <row r="206" spans="1:39" s="17" customFormat="1" ht="18.75">
      <c r="A206" s="5"/>
      <c r="B206" s="7"/>
      <c r="C206" s="7"/>
      <c r="D206" s="30"/>
      <c r="E206" s="31"/>
      <c r="F206" s="32"/>
      <c r="G206" s="7"/>
      <c r="H206" s="33"/>
      <c r="I206" s="33"/>
      <c r="J206" s="15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</row>
    <row r="207" spans="1:39" s="17" customFormat="1" ht="18.75">
      <c r="A207" s="5"/>
      <c r="B207" s="7"/>
      <c r="C207" s="7"/>
      <c r="D207" s="30"/>
      <c r="E207" s="31"/>
      <c r="F207" s="32"/>
      <c r="G207" s="7"/>
      <c r="H207" s="33"/>
      <c r="I207" s="33"/>
      <c r="J207" s="15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</row>
    <row r="208" spans="1:39" s="17" customFormat="1" ht="18.75">
      <c r="A208" s="5"/>
      <c r="B208" s="7"/>
      <c r="C208" s="7"/>
      <c r="D208" s="30"/>
      <c r="E208" s="31"/>
      <c r="F208" s="32"/>
      <c r="G208" s="7"/>
      <c r="H208" s="33"/>
      <c r="I208" s="33"/>
      <c r="J208" s="15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</row>
    <row r="209" spans="1:39" s="17" customFormat="1" ht="18.75">
      <c r="A209" s="5"/>
      <c r="B209" s="7"/>
      <c r="C209" s="7"/>
      <c r="D209" s="30"/>
      <c r="E209" s="31"/>
      <c r="F209" s="32"/>
      <c r="G209" s="7"/>
      <c r="H209" s="33"/>
      <c r="I209" s="33"/>
      <c r="J209" s="15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</row>
    <row r="210" spans="1:39" s="17" customFormat="1" ht="18.75">
      <c r="A210" s="5"/>
      <c r="B210" s="7"/>
      <c r="C210" s="7"/>
      <c r="D210" s="30"/>
      <c r="E210" s="31"/>
      <c r="F210" s="32"/>
      <c r="G210" s="7"/>
      <c r="H210" s="33"/>
      <c r="I210" s="33"/>
      <c r="J210" s="15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</row>
  </sheetData>
  <sheetProtection/>
  <mergeCells count="9">
    <mergeCell ref="A8:J8"/>
    <mergeCell ref="K94:L94"/>
    <mergeCell ref="A7:H7"/>
    <mergeCell ref="A5:J5"/>
    <mergeCell ref="A1:J1"/>
    <mergeCell ref="A2:J2"/>
    <mergeCell ref="A3:J3"/>
    <mergeCell ref="A4:J4"/>
    <mergeCell ref="A6:J6"/>
  </mergeCells>
  <printOptions/>
  <pageMargins left="0.7874015748031497" right="0.3937007874015748" top="0.7874015748031497" bottom="0.31496062992125984" header="0.31496062992125984" footer="0.2362204724409449"/>
  <pageSetup blackAndWhite="1" fitToHeight="6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2022-02-28T12:53:38Z</cp:lastPrinted>
  <dcterms:created xsi:type="dcterms:W3CDTF">2014-10-25T07:35:49Z</dcterms:created>
  <dcterms:modified xsi:type="dcterms:W3CDTF">2022-05-27T07:45:00Z</dcterms:modified>
  <cp:category/>
  <cp:version/>
  <cp:contentType/>
  <cp:contentStatus/>
</cp:coreProperties>
</file>